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総務係\A下水道課庶務-1　庶務一般\H29.01.25　公営企業に係る「経営比較分析表」の分析等について（依頼）\修正後\"/>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<sst xmlns="http://schemas.openxmlformats.org/spreadsheetml/2006/main" count="221" uniqueCount="110">
  <si>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</si>
  <si>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</si>
  <si>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</si>
  <si>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</si>
  <si>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</si>
  <si>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</si>
  <si>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</si>
  <si>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</si>
  <si>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</si>
  <si>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</si>
  <si>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</si>
  <si>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</si>
  <si>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</si>
  <si>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</si>
  <si>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</si>
  <si>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</si>
  <si>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</si>
  <si>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</si>
  <si>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</si>
  <si>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</si>
  <si>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</si>
  <si>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</si>
  <si>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</si>
  <si>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</si>
  <si>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</si>
  <si>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</si>
  <si>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</si>
  <si>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</si>
  <si>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</si>
  <si>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</si>
  <si>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</si>
  <si>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</si>
  <si>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</si>
  <si>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</si>
  <si>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</si>
  <si>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</si>
  <si>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</si>
  <si>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</si>
  <si>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</si>
  <si>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</si>
  <si>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</si>
  <si>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</si>
  <si>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</si>
  <si>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</si>
  <si>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</si>
  <si>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</si>
  <si>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</si>
  <si>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</si>
  <si>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</si>
  <si>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</si>
  <si>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</si>
  <si>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</si>
  <si>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</si>
  <si>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</si>
  <si>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</si>
  <si>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</si>
  <si>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</si>
  <si>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</si>
  <si>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</si>
  <si>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</si>
  <si>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</si>
  <si>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</si>
  <si>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</si>
  <si>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</si>
  <si>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</si>
  <si>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</si>
  <si>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</si>
  <si>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</si>
  <si>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</si>
  <si>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</si>
  <si>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</si>
  <si>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</si>
  <si>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</si>
  <si>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</si>
  <si>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</si>
  <si>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</si>
  <si>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</si>
  <si>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</si>
  <si>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</si>
  <si>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</si>
  <si>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</si>
  <si>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</si>
  <si>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</si>
  <si>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</si>
  <si>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</si>
  <si>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</si>
  <si>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</si>
  <si>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</si>
  <si>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</si>
  <si>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</si>
  <si>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</si>
  <si>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</si>
  <si>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</si>
  <si>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</si>
  <si>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</si>
  <si>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福島県　喜多方市</t>
  </si>
  <si>
    <t>法非適用</t>
  </si>
  <si>
    <t>下水道事業</t>
  </si>
  <si>
    <t>公共下水道</t>
  </si>
  <si>
    <t>Cc2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</si>
  <si>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</si>
  <si>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</si>
  <si>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</si>
  <si>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</si>
  <si>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</si>
  <si>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</si>
  <si>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</si>
  <si>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未普及区域への管渠整備や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事業計画の見直しによる最適化、下水道ストックマネジメント計画による投資の平準化、地方公営企業法の財務規定の適用など経営健全化に向けた取組を進める必要があります。
</t>
    <rPh sb="1" eb="2">
      <t>ホン</t>
    </rPh>
    <rPh sb="2" eb="4">
      <t>ジギョウ</t>
    </rPh>
    <rPh sb="276" eb="283">
      <t>チ</t>
    </rPh>
    <phoneticPr fontId="4"/>
  </si>
  <si>
    <t>　喜多方処理区は平成５年度に供用開始し23年を経過、塩川処理区は平成14年度に供用開始し14年を経過しており、両処理区とも施設、設備の老朽化等による更新費用が増嵩してます。
　なお、供用開始から20年以上経過している喜多方処理区については、予防保全的管理を行うため、平成23年度に長寿命化計画を策定し、平成24年度より計画的な改築、更新等を実施しています。
　管渠については、法定耐用年数である50年を経過している箇所はありません。</t>
    <rPh sb="16" eb="18">
      <t>ショリ</t>
    </rPh>
    <rPh sb="18" eb="19">
      <t>ク</t>
    </rPh>
    <rPh sb="22" eb="24">
      <t>ショリ</t>
    </rPh>
    <rPh sb="24" eb="25">
      <t>ク</t>
    </rPh>
    <rPh sb="89" eb="91">
      <t>イッポウ</t>
    </rPh>
    <rPh sb="100" eb="103">
      <t>キタカタ</t>
    </rPh>
    <rPh sb="110" eb="112">
      <t>シオカワ</t>
    </rPh>
    <rPh sb="112" eb="114">
      <t>ジョウカオモチホウサイショウカンガンキンエイキョウテイドルイジダンタイヒカクヒクスイジュンオヨ</t>
    </rPh>
    <phoneticPr fontId="4"/>
  </si>
  <si>
    <t>　本市の公共下水道事業は、喜多方処理区と塩川処理区の２処理区ありますが、全体計画に対する整備率が４割程度であり、引き続き、管渠埋設等の面整備を積極的に推進する必要があります。
　一方、終末処理場である喜多方浄化センター、塩川浄化センターにおいては、施設、設備の老朽化等による更新費用が増嵩するなど、建設経費、維持管理経費において今後も相応の費用が必要な状況です。
　また、使用料収入においては、整備拡大に伴う使用者の増により一定の料金収入の増加が見込めるものの、市全体においては人口減少が進んでおり、これに伴う料金収入の減少が懸念される状況です。
　このことから、⑦施設利用率及び⑧水洗化率は増加傾向にあるものの、主に地方債償還元金の影響により、①収益的収支比率は70％程度となっており、類似団体と比較し⑤経費回収率は低い水準、⑥汚水処理原価及び④企業債残高対事業規模比率は高い水準となっています。</t>
    <rPh sb="16" eb="18">
      <t>ショリ</t>
    </rPh>
    <rPh sb="18" eb="19">
      <t>ク</t>
    </rPh>
    <rPh sb="22" eb="24">
      <t>ショリ</t>
    </rPh>
    <rPh sb="24" eb="25">
      <t>ク</t>
    </rPh>
    <rPh sb="89" eb="91">
      <t>イッポウ</t>
    </rPh>
    <rPh sb="100" eb="103">
      <t>キタカタ</t>
    </rPh>
    <rPh sb="110" eb="112">
      <t>シオカワ</t>
    </rPh>
    <rPh sb="112" eb="114">
      <t>ジョウカ</t>
    </rPh>
    <rPh sb="288" eb="289">
      <t>オヨ</t>
    </rPh>
    <rPh sb="307" eb="308">
      <t>オモ</t>
    </rPh>
    <rPh sb="309" eb="311">
      <t>チホウ</t>
    </rPh>
    <rPh sb="311" eb="312">
      <t>サイ</t>
    </rPh>
    <rPh sb="312" eb="314">
      <t>ショウカン</t>
    </rPh>
    <rPh sb="314" eb="316">
      <t>ガンキン</t>
    </rPh>
    <rPh sb="317" eb="319">
      <t>エイキョウ</t>
    </rPh>
    <rPh sb="335" eb="337">
      <t>テイド</t>
    </rPh>
    <rPh sb="344" eb="346">
      <t>ルイジ</t>
    </rPh>
    <rPh sb="346" eb="348">
      <t>ダンタイ</t>
    </rPh>
    <rPh sb="349" eb="351">
      <t>ヒカク</t>
    </rPh>
    <rPh sb="359" eb="360">
      <t>ヒク</t>
    </rPh>
    <rPh sb="361" eb="363">
      <t>スイジュン</t>
    </rPh>
    <rPh sb="371" eb="372">
      <t>オヨ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</si>
</sst>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79260448"/>
        <c:axId val="178971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0.01</c:v>
                </c:pt>
                <c:pt idx="1">
                  <c:v>0.1</c:v>
                </c:pt>
                <c:pt idx="2">
                  <c:v>7.0000000000000007E-2</c:v>
                </c:pt>
                <c:pt idx="3">
                  <c:v>0.04</c:v>
                </c:pt>
                <c:pt idx="4">
                  <c:v>0.11</c:v>
                </c:pt>
              </c:numCache>
            </c:numRef>
          </c:val>
          <c:smooth val="0"/>
        </c:ser>
        <c:dLbls>
          <c:showLegendKey val="0"/>
          <c:showVal val="0"/>
          <c:showCatName val="0"/>
          <c:showSerName val="0"/>
          <c:showPercent val="0"/>
          <c:showBubbleSize val="0"/>
        </c:dLbls>
        <c:marker val="1"/>
        <c:smooth val="0"/>
        <c:axId val="179260448"/>
        <c:axId val="178971624"/>
      </c:lineChart>
      <c:dateAx>
        <c:axId val="179260448"/>
        <c:scaling>
          <c:orientation val="minMax"/>
        </c:scaling>
        <c:delete val="1"/>
        <c:axPos val="b"/>
        <c:numFmt formatCode="ge" sourceLinked="1"/>
        <c:majorTickMark val="none"/>
        <c:minorTickMark val="none"/>
        <c:tickLblPos val="none"/>
        <c:crossAx val="178971624"/>
        <c:crosses val="autoZero"/>
        <c:auto val="1"/>
        <c:lblOffset val="100"/>
        <c:baseTimeUnit val="years"/>
      </c:dateAx>
      <c:valAx>
        <c:axId val="178971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26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44.46</c:v>
                </c:pt>
                <c:pt idx="1">
                  <c:v>45.8</c:v>
                </c:pt>
                <c:pt idx="2">
                  <c:v>47.91</c:v>
                </c:pt>
                <c:pt idx="3">
                  <c:v>49.47</c:v>
                </c:pt>
                <c:pt idx="4">
                  <c:v>50.55</c:v>
                </c:pt>
              </c:numCache>
            </c:numRef>
          </c:val>
        </c:ser>
        <c:dLbls>
          <c:showLegendKey val="0"/>
          <c:showVal val="0"/>
          <c:showCatName val="0"/>
          <c:showSerName val="0"/>
          <c:showPercent val="0"/>
          <c:showBubbleSize val="0"/>
        </c:dLbls>
        <c:gapWidth val="150"/>
        <c:axId val="179631600"/>
        <c:axId val="179631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53.79</c:v>
                </c:pt>
                <c:pt idx="1">
                  <c:v>55.41</c:v>
                </c:pt>
                <c:pt idx="2">
                  <c:v>55.81</c:v>
                </c:pt>
                <c:pt idx="3">
                  <c:v>54.44</c:v>
                </c:pt>
                <c:pt idx="4">
                  <c:v>54.67</c:v>
                </c:pt>
              </c:numCache>
            </c:numRef>
          </c:val>
          <c:smooth val="0"/>
        </c:ser>
        <c:dLbls>
          <c:showLegendKey val="0"/>
          <c:showVal val="0"/>
          <c:showCatName val="0"/>
          <c:showSerName val="0"/>
          <c:showPercent val="0"/>
          <c:showBubbleSize val="0"/>
        </c:dLbls>
        <c:marker val="1"/>
        <c:smooth val="0"/>
        <c:axId val="179631600"/>
        <c:axId val="179631992"/>
      </c:lineChart>
      <c:dateAx>
        <c:axId val="179631600"/>
        <c:scaling>
          <c:orientation val="minMax"/>
        </c:scaling>
        <c:delete val="1"/>
        <c:axPos val="b"/>
        <c:numFmt formatCode="ge" sourceLinked="1"/>
        <c:majorTickMark val="none"/>
        <c:minorTickMark val="none"/>
        <c:tickLblPos val="none"/>
        <c:crossAx val="179631992"/>
        <c:crosses val="autoZero"/>
        <c:auto val="1"/>
        <c:lblOffset val="100"/>
        <c:baseTimeUnit val="years"/>
      </c:dateAx>
      <c:valAx>
        <c:axId val="179631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631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75.760000000000005</c:v>
                </c:pt>
                <c:pt idx="1">
                  <c:v>77.66</c:v>
                </c:pt>
                <c:pt idx="2">
                  <c:v>78.150000000000006</c:v>
                </c:pt>
                <c:pt idx="3">
                  <c:v>79.67</c:v>
                </c:pt>
                <c:pt idx="4">
                  <c:v>80.12</c:v>
                </c:pt>
              </c:numCache>
            </c:numRef>
          </c:val>
        </c:ser>
        <c:dLbls>
          <c:showLegendKey val="0"/>
          <c:showVal val="0"/>
          <c:showCatName val="0"/>
          <c:showSerName val="0"/>
          <c:showPercent val="0"/>
          <c:showBubbleSize val="0"/>
        </c:dLbls>
        <c:gapWidth val="150"/>
        <c:axId val="179633168"/>
        <c:axId val="179633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83.76</c:v>
                </c:pt>
                <c:pt idx="1">
                  <c:v>84.12</c:v>
                </c:pt>
                <c:pt idx="2">
                  <c:v>84.41</c:v>
                </c:pt>
                <c:pt idx="3">
                  <c:v>84.2</c:v>
                </c:pt>
                <c:pt idx="4">
                  <c:v>83.8</c:v>
                </c:pt>
              </c:numCache>
            </c:numRef>
          </c:val>
          <c:smooth val="0"/>
        </c:ser>
        <c:dLbls>
          <c:showLegendKey val="0"/>
          <c:showVal val="0"/>
          <c:showCatName val="0"/>
          <c:showSerName val="0"/>
          <c:showPercent val="0"/>
          <c:showBubbleSize val="0"/>
        </c:dLbls>
        <c:marker val="1"/>
        <c:smooth val="0"/>
        <c:axId val="179633168"/>
        <c:axId val="179633560"/>
      </c:lineChart>
      <c:dateAx>
        <c:axId val="179633168"/>
        <c:scaling>
          <c:orientation val="minMax"/>
        </c:scaling>
        <c:delete val="1"/>
        <c:axPos val="b"/>
        <c:numFmt formatCode="ge" sourceLinked="1"/>
        <c:majorTickMark val="none"/>
        <c:minorTickMark val="none"/>
        <c:tickLblPos val="none"/>
        <c:crossAx val="179633560"/>
        <c:crosses val="autoZero"/>
        <c:auto val="1"/>
        <c:lblOffset val="100"/>
        <c:baseTimeUnit val="years"/>
      </c:dateAx>
      <c:valAx>
        <c:axId val="179633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63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69.760000000000005</c:v>
                </c:pt>
                <c:pt idx="1">
                  <c:v>72.27</c:v>
                </c:pt>
                <c:pt idx="2">
                  <c:v>71.86</c:v>
                </c:pt>
                <c:pt idx="3">
                  <c:v>71.510000000000005</c:v>
                </c:pt>
                <c:pt idx="4">
                  <c:v>69.94</c:v>
                </c:pt>
              </c:numCache>
            </c:numRef>
          </c:val>
        </c:ser>
        <c:dLbls>
          <c:showLegendKey val="0"/>
          <c:showVal val="0"/>
          <c:showCatName val="0"/>
          <c:showSerName val="0"/>
          <c:showPercent val="0"/>
          <c:showBubbleSize val="0"/>
        </c:dLbls>
        <c:gapWidth val="150"/>
        <c:axId val="179267264"/>
        <c:axId val="179267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9267264"/>
        <c:axId val="179267656"/>
      </c:lineChart>
      <c:dateAx>
        <c:axId val="179267264"/>
        <c:scaling>
          <c:orientation val="minMax"/>
        </c:scaling>
        <c:delete val="1"/>
        <c:axPos val="b"/>
        <c:numFmt formatCode="ge" sourceLinked="1"/>
        <c:majorTickMark val="none"/>
        <c:minorTickMark val="none"/>
        <c:tickLblPos val="none"/>
        <c:crossAx val="179267656"/>
        <c:crosses val="autoZero"/>
        <c:auto val="1"/>
        <c:lblOffset val="100"/>
        <c:baseTimeUnit val="years"/>
      </c:dateAx>
      <c:valAx>
        <c:axId val="179267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26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9268832"/>
        <c:axId val="179269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9268832"/>
        <c:axId val="179269224"/>
      </c:lineChart>
      <c:dateAx>
        <c:axId val="179268832"/>
        <c:scaling>
          <c:orientation val="minMax"/>
        </c:scaling>
        <c:delete val="1"/>
        <c:axPos val="b"/>
        <c:numFmt formatCode="ge" sourceLinked="1"/>
        <c:majorTickMark val="none"/>
        <c:minorTickMark val="none"/>
        <c:tickLblPos val="none"/>
        <c:crossAx val="179269224"/>
        <c:crosses val="autoZero"/>
        <c:auto val="1"/>
        <c:lblOffset val="100"/>
        <c:baseTimeUnit val="years"/>
      </c:dateAx>
      <c:valAx>
        <c:axId val="179269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268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9270400"/>
        <c:axId val="179194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9270400"/>
        <c:axId val="179194576"/>
      </c:lineChart>
      <c:dateAx>
        <c:axId val="179270400"/>
        <c:scaling>
          <c:orientation val="minMax"/>
        </c:scaling>
        <c:delete val="1"/>
        <c:axPos val="b"/>
        <c:numFmt formatCode="ge" sourceLinked="1"/>
        <c:majorTickMark val="none"/>
        <c:minorTickMark val="none"/>
        <c:tickLblPos val="none"/>
        <c:crossAx val="179194576"/>
        <c:crosses val="autoZero"/>
        <c:auto val="1"/>
        <c:lblOffset val="100"/>
        <c:baseTimeUnit val="years"/>
      </c:dateAx>
      <c:valAx>
        <c:axId val="17919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27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9195752"/>
        <c:axId val="179196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9195752"/>
        <c:axId val="179196144"/>
      </c:lineChart>
      <c:dateAx>
        <c:axId val="179195752"/>
        <c:scaling>
          <c:orientation val="minMax"/>
        </c:scaling>
        <c:delete val="1"/>
        <c:axPos val="b"/>
        <c:numFmt formatCode="ge" sourceLinked="1"/>
        <c:majorTickMark val="none"/>
        <c:minorTickMark val="none"/>
        <c:tickLblPos val="none"/>
        <c:crossAx val="179196144"/>
        <c:crosses val="autoZero"/>
        <c:auto val="1"/>
        <c:lblOffset val="100"/>
        <c:baseTimeUnit val="years"/>
      </c:dateAx>
      <c:valAx>
        <c:axId val="179196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195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9197320"/>
        <c:axId val="179197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9197320"/>
        <c:axId val="179197712"/>
      </c:lineChart>
      <c:dateAx>
        <c:axId val="179197320"/>
        <c:scaling>
          <c:orientation val="minMax"/>
        </c:scaling>
        <c:delete val="1"/>
        <c:axPos val="b"/>
        <c:numFmt formatCode="ge" sourceLinked="1"/>
        <c:majorTickMark val="none"/>
        <c:minorTickMark val="none"/>
        <c:tickLblPos val="none"/>
        <c:crossAx val="179197712"/>
        <c:crosses val="autoZero"/>
        <c:auto val="1"/>
        <c:lblOffset val="100"/>
        <c:baseTimeUnit val="years"/>
      </c:dateAx>
      <c:valAx>
        <c:axId val="17919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197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1878.38</c:v>
                </c:pt>
                <c:pt idx="1">
                  <c:v>1740.71</c:v>
                </c:pt>
                <c:pt idx="2">
                  <c:v>1651.65</c:v>
                </c:pt>
                <c:pt idx="3">
                  <c:v>1536.85</c:v>
                </c:pt>
                <c:pt idx="4">
                  <c:v>1450.65</c:v>
                </c:pt>
              </c:numCache>
            </c:numRef>
          </c:val>
        </c:ser>
        <c:dLbls>
          <c:showLegendKey val="0"/>
          <c:showVal val="0"/>
          <c:showCatName val="0"/>
          <c:showSerName val="0"/>
          <c:showPercent val="0"/>
          <c:showBubbleSize val="0"/>
        </c:dLbls>
        <c:gapWidth val="150"/>
        <c:axId val="179377400"/>
        <c:axId val="179377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1334.01</c:v>
                </c:pt>
                <c:pt idx="1">
                  <c:v>1273.52</c:v>
                </c:pt>
                <c:pt idx="2">
                  <c:v>1209.95</c:v>
                </c:pt>
                <c:pt idx="3">
                  <c:v>1136.5</c:v>
                </c:pt>
                <c:pt idx="4">
                  <c:v>1118.56</c:v>
                </c:pt>
              </c:numCache>
            </c:numRef>
          </c:val>
          <c:smooth val="0"/>
        </c:ser>
        <c:dLbls>
          <c:showLegendKey val="0"/>
          <c:showVal val="0"/>
          <c:showCatName val="0"/>
          <c:showSerName val="0"/>
          <c:showPercent val="0"/>
          <c:showBubbleSize val="0"/>
        </c:dLbls>
        <c:marker val="1"/>
        <c:smooth val="0"/>
        <c:axId val="179377400"/>
        <c:axId val="179377792"/>
      </c:lineChart>
      <c:dateAx>
        <c:axId val="179377400"/>
        <c:scaling>
          <c:orientation val="minMax"/>
        </c:scaling>
        <c:delete val="1"/>
        <c:axPos val="b"/>
        <c:numFmt formatCode="ge" sourceLinked="1"/>
        <c:majorTickMark val="none"/>
        <c:minorTickMark val="none"/>
        <c:tickLblPos val="none"/>
        <c:crossAx val="179377792"/>
        <c:crosses val="autoZero"/>
        <c:auto val="1"/>
        <c:lblOffset val="100"/>
        <c:baseTimeUnit val="years"/>
      </c:dateAx>
      <c:valAx>
        <c:axId val="17937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377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45.98</c:v>
                </c:pt>
                <c:pt idx="1">
                  <c:v>47.45</c:v>
                </c:pt>
                <c:pt idx="2">
                  <c:v>48.27</c:v>
                </c:pt>
                <c:pt idx="3">
                  <c:v>48.55</c:v>
                </c:pt>
                <c:pt idx="4">
                  <c:v>46.65</c:v>
                </c:pt>
              </c:numCache>
            </c:numRef>
          </c:val>
        </c:ser>
        <c:dLbls>
          <c:showLegendKey val="0"/>
          <c:showVal val="0"/>
          <c:showCatName val="0"/>
          <c:showSerName val="0"/>
          <c:showPercent val="0"/>
          <c:showBubbleSize val="0"/>
        </c:dLbls>
        <c:gapWidth val="150"/>
        <c:axId val="179378968"/>
        <c:axId val="17937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67.14</c:v>
                </c:pt>
                <c:pt idx="1">
                  <c:v>67.849999999999994</c:v>
                </c:pt>
                <c:pt idx="2">
                  <c:v>69.48</c:v>
                </c:pt>
                <c:pt idx="3">
                  <c:v>71.650000000000006</c:v>
                </c:pt>
                <c:pt idx="4">
                  <c:v>72.33</c:v>
                </c:pt>
              </c:numCache>
            </c:numRef>
          </c:val>
          <c:smooth val="0"/>
        </c:ser>
        <c:dLbls>
          <c:showLegendKey val="0"/>
          <c:showVal val="0"/>
          <c:showCatName val="0"/>
          <c:showSerName val="0"/>
          <c:showPercent val="0"/>
          <c:showBubbleSize val="0"/>
        </c:dLbls>
        <c:marker val="1"/>
        <c:smooth val="0"/>
        <c:axId val="179378968"/>
        <c:axId val="179379360"/>
      </c:lineChart>
      <c:dateAx>
        <c:axId val="179378968"/>
        <c:scaling>
          <c:orientation val="minMax"/>
        </c:scaling>
        <c:delete val="1"/>
        <c:axPos val="b"/>
        <c:numFmt formatCode="ge" sourceLinked="1"/>
        <c:majorTickMark val="none"/>
        <c:minorTickMark val="none"/>
        <c:tickLblPos val="none"/>
        <c:crossAx val="179379360"/>
        <c:crosses val="autoZero"/>
        <c:auto val="1"/>
        <c:lblOffset val="100"/>
        <c:baseTimeUnit val="years"/>
      </c:dateAx>
      <c:valAx>
        <c:axId val="17937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378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393.48</c:v>
                </c:pt>
                <c:pt idx="1">
                  <c:v>381.01</c:v>
                </c:pt>
                <c:pt idx="2">
                  <c:v>374.55</c:v>
                </c:pt>
                <c:pt idx="3">
                  <c:v>380.2</c:v>
                </c:pt>
                <c:pt idx="4">
                  <c:v>398.42</c:v>
                </c:pt>
              </c:numCache>
            </c:numRef>
          </c:val>
        </c:ser>
        <c:dLbls>
          <c:showLegendKey val="0"/>
          <c:showVal val="0"/>
          <c:showCatName val="0"/>
          <c:showSerName val="0"/>
          <c:showPercent val="0"/>
          <c:showBubbleSize val="0"/>
        </c:dLbls>
        <c:gapWidth val="150"/>
        <c:axId val="179380536"/>
        <c:axId val="179630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224.83</c:v>
                </c:pt>
                <c:pt idx="1">
                  <c:v>224.94</c:v>
                </c:pt>
                <c:pt idx="2">
                  <c:v>220.67</c:v>
                </c:pt>
                <c:pt idx="3">
                  <c:v>217.82</c:v>
                </c:pt>
                <c:pt idx="4">
                  <c:v>215.28</c:v>
                </c:pt>
              </c:numCache>
            </c:numRef>
          </c:val>
          <c:smooth val="0"/>
        </c:ser>
        <c:dLbls>
          <c:showLegendKey val="0"/>
          <c:showVal val="0"/>
          <c:showCatName val="0"/>
          <c:showSerName val="0"/>
          <c:showPercent val="0"/>
          <c:showBubbleSize val="0"/>
        </c:dLbls>
        <c:marker val="1"/>
        <c:smooth val="0"/>
        <c:axId val="179380536"/>
        <c:axId val="179630424"/>
      </c:lineChart>
      <c:dateAx>
        <c:axId val="179380536"/>
        <c:scaling>
          <c:orientation val="minMax"/>
        </c:scaling>
        <c:delete val="1"/>
        <c:axPos val="b"/>
        <c:numFmt formatCode="ge" sourceLinked="1"/>
        <c:majorTickMark val="none"/>
        <c:minorTickMark val="none"/>
        <c:tickLblPos val="none"/>
        <c:crossAx val="179630424"/>
        <c:crosses val="autoZero"/>
        <c:auto val="1"/>
        <c:lblOffset val="100"/>
        <c:baseTimeUnit val="years"/>
      </c:dateAx>
      <c:valAx>
        <c:axId val="179630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9380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福島県　喜多方市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Cc2</v>
      </c>
      <c r="X8" s="70"/>
      <c r="Y8" s="70"/>
      <c r="Z8" s="70"/>
      <c r="AA8" s="70"/>
      <c r="AB8" s="70"/>
      <c r="AC8" s="70"/>
      <c r="AD8" s="3"/>
      <c r="AE8" s="3"/>
      <c r="AF8" s="3"/>
      <c r="AG8" s="3"/>
      <c r="AH8" s="3"/>
      <c r="AI8" s="3"/>
      <c r="AJ8" s="3"/>
      <c r="AK8" s="3"/>
      <c r="AL8" s="64">
        <f>データ!R6</f>
        <v>50141</v>
      </c>
      <c r="AM8" s="64"/>
      <c r="AN8" s="64"/>
      <c r="AO8" s="64"/>
      <c r="AP8" s="64"/>
      <c r="AQ8" s="64"/>
      <c r="AR8" s="64"/>
      <c r="AS8" s="64"/>
      <c r="AT8" s="63">
        <f>データ!S6</f>
        <v>554.63</v>
      </c>
      <c r="AU8" s="63"/>
      <c r="AV8" s="63"/>
      <c r="AW8" s="63"/>
      <c r="AX8" s="63"/>
      <c r="AY8" s="63"/>
      <c r="AZ8" s="63"/>
      <c r="BA8" s="63"/>
      <c r="BB8" s="63">
        <f>データ!T6</f>
        <v>90.4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27.3</v>
      </c>
      <c r="Q10" s="63"/>
      <c r="R10" s="63"/>
      <c r="S10" s="63"/>
      <c r="T10" s="63"/>
      <c r="U10" s="63"/>
      <c r="V10" s="63"/>
      <c r="W10" s="63">
        <f>データ!P6</f>
        <v>89.37</v>
      </c>
      <c r="X10" s="63"/>
      <c r="Y10" s="63"/>
      <c r="Z10" s="63"/>
      <c r="AA10" s="63"/>
      <c r="AB10" s="63"/>
      <c r="AC10" s="63"/>
      <c r="AD10" s="64">
        <f>データ!Q6</f>
        <v>3321</v>
      </c>
      <c r="AE10" s="64"/>
      <c r="AF10" s="64"/>
      <c r="AG10" s="64"/>
      <c r="AH10" s="64"/>
      <c r="AI10" s="64"/>
      <c r="AJ10" s="64"/>
      <c r="AK10" s="2"/>
      <c r="AL10" s="64">
        <f>データ!U6</f>
        <v>13619</v>
      </c>
      <c r="AM10" s="64"/>
      <c r="AN10" s="64"/>
      <c r="AO10" s="64"/>
      <c r="AP10" s="64"/>
      <c r="AQ10" s="64"/>
      <c r="AR10" s="64"/>
      <c r="AS10" s="64"/>
      <c r="AT10" s="63">
        <f>データ!V6</f>
        <v>4.6399999999999997</v>
      </c>
      <c r="AU10" s="63"/>
      <c r="AV10" s="63"/>
      <c r="AW10" s="63"/>
      <c r="AX10" s="63"/>
      <c r="AY10" s="63"/>
      <c r="AZ10" s="63"/>
      <c r="BA10" s="63"/>
      <c r="BB10" s="63">
        <f>データ!W6</f>
        <v>2935.13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109</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107</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35</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53</v>
      </c>
      <c r="B4" s="28"/>
      <c r="C4" s="28"/>
      <c r="D4" s="28"/>
      <c r="E4" s="28"/>
      <c r="F4" s="28"/>
      <c r="G4" s="28"/>
      <c r="H4" s="77"/>
      <c r="I4" s="78"/>
      <c r="J4" s="78"/>
      <c r="K4" s="78"/>
      <c r="L4" s="78"/>
      <c r="M4" s="78"/>
      <c r="N4" s="78"/>
      <c r="O4" s="78"/>
      <c r="P4" s="78"/>
      <c r="Q4" s="78"/>
      <c r="R4" s="78"/>
      <c r="S4" s="78"/>
      <c r="T4" s="78"/>
      <c r="U4" s="78"/>
      <c r="V4" s="78"/>
      <c r="W4" s="79"/>
      <c r="X4" s="73" t="s">
        <v>54</v>
      </c>
      <c r="Y4" s="73"/>
      <c r="Z4" s="73"/>
      <c r="AA4" s="73"/>
      <c r="AB4" s="73"/>
      <c r="AC4" s="73"/>
      <c r="AD4" s="73"/>
      <c r="AE4" s="73"/>
      <c r="AF4" s="73"/>
      <c r="AG4" s="73"/>
      <c r="AH4" s="73"/>
      <c r="AI4" s="73" t="s">
        <v>55</v>
      </c>
      <c r="AJ4" s="73"/>
      <c r="AK4" s="73"/>
      <c r="AL4" s="73"/>
      <c r="AM4" s="73"/>
      <c r="AN4" s="73"/>
      <c r="AO4" s="73"/>
      <c r="AP4" s="73"/>
      <c r="AQ4" s="73"/>
      <c r="AR4" s="73"/>
      <c r="AS4" s="73"/>
      <c r="AT4" s="73" t="s">
        <v>56</v>
      </c>
      <c r="AU4" s="73"/>
      <c r="AV4" s="73"/>
      <c r="AW4" s="73"/>
      <c r="AX4" s="73"/>
      <c r="AY4" s="73"/>
      <c r="AZ4" s="73"/>
      <c r="BA4" s="73"/>
      <c r="BB4" s="73"/>
      <c r="BC4" s="73"/>
      <c r="BD4" s="73"/>
      <c r="BE4" s="73" t="s">
        <v>57</v>
      </c>
      <c r="BF4" s="73"/>
      <c r="BG4" s="73"/>
      <c r="BH4" s="73"/>
      <c r="BI4" s="73"/>
      <c r="BJ4" s="73"/>
      <c r="BK4" s="73"/>
      <c r="BL4" s="73"/>
      <c r="BM4" s="73"/>
      <c r="BN4" s="73"/>
      <c r="BO4" s="73"/>
      <c r="BP4" s="73" t="s">
        <v>58</v>
      </c>
      <c r="BQ4" s="73"/>
      <c r="BR4" s="73"/>
      <c r="BS4" s="73"/>
      <c r="BT4" s="73"/>
      <c r="BU4" s="73"/>
      <c r="BV4" s="73"/>
      <c r="BW4" s="73"/>
      <c r="BX4" s="73"/>
      <c r="BY4" s="73"/>
      <c r="BZ4" s="73"/>
      <c r="CA4" s="73" t="s">
        <v>59</v>
      </c>
      <c r="CB4" s="73"/>
      <c r="CC4" s="73"/>
      <c r="CD4" s="73"/>
      <c r="CE4" s="73"/>
      <c r="CF4" s="73"/>
      <c r="CG4" s="73"/>
      <c r="CH4" s="73"/>
      <c r="CI4" s="73"/>
      <c r="CJ4" s="73"/>
      <c r="CK4" s="73"/>
      <c r="CL4" s="73" t="s">
        <v>60</v>
      </c>
      <c r="CM4" s="73"/>
      <c r="CN4" s="73"/>
      <c r="CO4" s="73"/>
      <c r="CP4" s="73"/>
      <c r="CQ4" s="73"/>
      <c r="CR4" s="73"/>
      <c r="CS4" s="73"/>
      <c r="CT4" s="73"/>
      <c r="CU4" s="73"/>
      <c r="CV4" s="73"/>
      <c r="CW4" s="73" t="s">
        <v>61</v>
      </c>
      <c r="CX4" s="73"/>
      <c r="CY4" s="73"/>
      <c r="CZ4" s="73"/>
      <c r="DA4" s="73"/>
      <c r="DB4" s="73"/>
      <c r="DC4" s="73"/>
      <c r="DD4" s="73"/>
      <c r="DE4" s="73"/>
      <c r="DF4" s="73"/>
      <c r="DG4" s="73"/>
      <c r="DH4" s="73" t="s">
        <v>62</v>
      </c>
      <c r="DI4" s="73"/>
      <c r="DJ4" s="73"/>
      <c r="DK4" s="73"/>
      <c r="DL4" s="73"/>
      <c r="DM4" s="73"/>
      <c r="DN4" s="73"/>
      <c r="DO4" s="73"/>
      <c r="DP4" s="73"/>
      <c r="DQ4" s="73"/>
      <c r="DR4" s="73"/>
      <c r="DS4" s="73" t="s">
        <v>63</v>
      </c>
      <c r="DT4" s="73"/>
      <c r="DU4" s="73"/>
      <c r="DV4" s="73"/>
      <c r="DW4" s="73"/>
      <c r="DX4" s="73"/>
      <c r="DY4" s="73"/>
      <c r="DZ4" s="73"/>
      <c r="EA4" s="73"/>
      <c r="EB4" s="73"/>
      <c r="EC4" s="73"/>
      <c r="ED4" s="73" t="s">
        <v>64</v>
      </c>
      <c r="EE4" s="73"/>
      <c r="EF4" s="73"/>
      <c r="EG4" s="73"/>
      <c r="EH4" s="73"/>
      <c r="EI4" s="73"/>
      <c r="EJ4" s="73"/>
      <c r="EK4" s="73"/>
      <c r="EL4" s="73"/>
      <c r="EM4" s="73"/>
      <c r="EN4" s="73"/>
    </row>
    <row r="5" spans="1:144">
      <c r="A5" s="26" t="s">
        <v>65</v>
      </c>
      <c r="B5" s="29"/>
      <c r="C5" s="29"/>
      <c r="D5" s="29"/>
      <c r="E5" s="29"/>
      <c r="F5" s="29"/>
      <c r="G5" s="29"/>
      <c r="H5" s="30" t="s">
        <v>66</v>
      </c>
      <c r="I5" s="30" t="s">
        <v>67</v>
      </c>
      <c r="J5" s="30" t="s">
        <v>68</v>
      </c>
      <c r="K5" s="30" t="s">
        <v>69</v>
      </c>
      <c r="L5" s="30" t="s">
        <v>70</v>
      </c>
      <c r="M5" s="30" t="s">
        <v>71</v>
      </c>
      <c r="N5" s="30" t="s">
        <v>72</v>
      </c>
      <c r="O5" s="30" t="s">
        <v>73</v>
      </c>
      <c r="P5" s="30" t="s">
        <v>74</v>
      </c>
      <c r="Q5" s="30" t="s">
        <v>75</v>
      </c>
      <c r="R5" s="30" t="s">
        <v>76</v>
      </c>
      <c r="S5" s="30" t="s">
        <v>77</v>
      </c>
      <c r="T5" s="30" t="s">
        <v>78</v>
      </c>
      <c r="U5" s="30" t="s">
        <v>79</v>
      </c>
      <c r="V5" s="30" t="s">
        <v>80</v>
      </c>
      <c r="W5" s="30" t="s">
        <v>81</v>
      </c>
      <c r="X5" s="30" t="s">
        <v>82</v>
      </c>
      <c r="Y5" s="30" t="s">
        <v>83</v>
      </c>
      <c r="Z5" s="30" t="s">
        <v>84</v>
      </c>
      <c r="AA5" s="30" t="s">
        <v>85</v>
      </c>
      <c r="AB5" s="30" t="s">
        <v>86</v>
      </c>
      <c r="AC5" s="30" t="s">
        <v>87</v>
      </c>
      <c r="AD5" s="30" t="s">
        <v>88</v>
      </c>
      <c r="AE5" s="30" t="s">
        <v>89</v>
      </c>
      <c r="AF5" s="30" t="s">
        <v>90</v>
      </c>
      <c r="AG5" s="30" t="s">
        <v>91</v>
      </c>
      <c r="AH5" s="30" t="s">
        <v>92</v>
      </c>
      <c r="AI5" s="30" t="s">
        <v>82</v>
      </c>
      <c r="AJ5" s="30" t="s">
        <v>83</v>
      </c>
      <c r="AK5" s="30" t="s">
        <v>84</v>
      </c>
      <c r="AL5" s="30" t="s">
        <v>85</v>
      </c>
      <c r="AM5" s="30" t="s">
        <v>86</v>
      </c>
      <c r="AN5" s="30" t="s">
        <v>87</v>
      </c>
      <c r="AO5" s="30" t="s">
        <v>88</v>
      </c>
      <c r="AP5" s="30" t="s">
        <v>89</v>
      </c>
      <c r="AQ5" s="30" t="s">
        <v>90</v>
      </c>
      <c r="AR5" s="30" t="s">
        <v>91</v>
      </c>
      <c r="AS5" s="30" t="s">
        <v>93</v>
      </c>
      <c r="AT5" s="30" t="s">
        <v>82</v>
      </c>
      <c r="AU5" s="30" t="s">
        <v>83</v>
      </c>
      <c r="AV5" s="30" t="s">
        <v>84</v>
      </c>
      <c r="AW5" s="30" t="s">
        <v>85</v>
      </c>
      <c r="AX5" s="30" t="s">
        <v>86</v>
      </c>
      <c r="AY5" s="30" t="s">
        <v>87</v>
      </c>
      <c r="AZ5" s="30" t="s">
        <v>88</v>
      </c>
      <c r="BA5" s="30" t="s">
        <v>89</v>
      </c>
      <c r="BB5" s="30" t="s">
        <v>90</v>
      </c>
      <c r="BC5" s="30" t="s">
        <v>91</v>
      </c>
      <c r="BD5" s="30" t="s">
        <v>93</v>
      </c>
      <c r="BE5" s="30" t="s">
        <v>82</v>
      </c>
      <c r="BF5" s="30" t="s">
        <v>83</v>
      </c>
      <c r="BG5" s="30" t="s">
        <v>84</v>
      </c>
      <c r="BH5" s="30" t="s">
        <v>85</v>
      </c>
      <c r="BI5" s="30" t="s">
        <v>86</v>
      </c>
      <c r="BJ5" s="30" t="s">
        <v>87</v>
      </c>
      <c r="BK5" s="30" t="s">
        <v>88</v>
      </c>
      <c r="BL5" s="30" t="s">
        <v>89</v>
      </c>
      <c r="BM5" s="30" t="s">
        <v>90</v>
      </c>
      <c r="BN5" s="30" t="s">
        <v>91</v>
      </c>
      <c r="BO5" s="30" t="s">
        <v>93</v>
      </c>
      <c r="BP5" s="30" t="s">
        <v>82</v>
      </c>
      <c r="BQ5" s="30" t="s">
        <v>83</v>
      </c>
      <c r="BR5" s="30" t="s">
        <v>84</v>
      </c>
      <c r="BS5" s="30" t="s">
        <v>85</v>
      </c>
      <c r="BT5" s="30" t="s">
        <v>86</v>
      </c>
      <c r="BU5" s="30" t="s">
        <v>87</v>
      </c>
      <c r="BV5" s="30" t="s">
        <v>88</v>
      </c>
      <c r="BW5" s="30" t="s">
        <v>89</v>
      </c>
      <c r="BX5" s="30" t="s">
        <v>90</v>
      </c>
      <c r="BY5" s="30" t="s">
        <v>91</v>
      </c>
      <c r="BZ5" s="30" t="s">
        <v>93</v>
      </c>
      <c r="CA5" s="30" t="s">
        <v>82</v>
      </c>
      <c r="CB5" s="30" t="s">
        <v>83</v>
      </c>
      <c r="CC5" s="30" t="s">
        <v>84</v>
      </c>
      <c r="CD5" s="30" t="s">
        <v>85</v>
      </c>
      <c r="CE5" s="30" t="s">
        <v>86</v>
      </c>
      <c r="CF5" s="30" t="s">
        <v>87</v>
      </c>
      <c r="CG5" s="30" t="s">
        <v>88</v>
      </c>
      <c r="CH5" s="30" t="s">
        <v>89</v>
      </c>
      <c r="CI5" s="30" t="s">
        <v>90</v>
      </c>
      <c r="CJ5" s="30" t="s">
        <v>91</v>
      </c>
      <c r="CK5" s="30" t="s">
        <v>93</v>
      </c>
      <c r="CL5" s="30" t="s">
        <v>82</v>
      </c>
      <c r="CM5" s="30" t="s">
        <v>83</v>
      </c>
      <c r="CN5" s="30" t="s">
        <v>84</v>
      </c>
      <c r="CO5" s="30" t="s">
        <v>85</v>
      </c>
      <c r="CP5" s="30" t="s">
        <v>86</v>
      </c>
      <c r="CQ5" s="30" t="s">
        <v>87</v>
      </c>
      <c r="CR5" s="30" t="s">
        <v>88</v>
      </c>
      <c r="CS5" s="30" t="s">
        <v>89</v>
      </c>
      <c r="CT5" s="30" t="s">
        <v>90</v>
      </c>
      <c r="CU5" s="30" t="s">
        <v>91</v>
      </c>
      <c r="CV5" s="30" t="s">
        <v>93</v>
      </c>
      <c r="CW5" s="30" t="s">
        <v>82</v>
      </c>
      <c r="CX5" s="30" t="s">
        <v>83</v>
      </c>
      <c r="CY5" s="30" t="s">
        <v>84</v>
      </c>
      <c r="CZ5" s="30" t="s">
        <v>85</v>
      </c>
      <c r="DA5" s="30" t="s">
        <v>86</v>
      </c>
      <c r="DB5" s="30" t="s">
        <v>87</v>
      </c>
      <c r="DC5" s="30" t="s">
        <v>88</v>
      </c>
      <c r="DD5" s="30" t="s">
        <v>89</v>
      </c>
      <c r="DE5" s="30" t="s">
        <v>90</v>
      </c>
      <c r="DF5" s="30" t="s">
        <v>91</v>
      </c>
      <c r="DG5" s="30" t="s">
        <v>93</v>
      </c>
      <c r="DH5" s="30" t="s">
        <v>82</v>
      </c>
      <c r="DI5" s="30" t="s">
        <v>83</v>
      </c>
      <c r="DJ5" s="30" t="s">
        <v>84</v>
      </c>
      <c r="DK5" s="30" t="s">
        <v>85</v>
      </c>
      <c r="DL5" s="30" t="s">
        <v>86</v>
      </c>
      <c r="DM5" s="30" t="s">
        <v>87</v>
      </c>
      <c r="DN5" s="30" t="s">
        <v>88</v>
      </c>
      <c r="DO5" s="30" t="s">
        <v>89</v>
      </c>
      <c r="DP5" s="30" t="s">
        <v>90</v>
      </c>
      <c r="DQ5" s="30" t="s">
        <v>91</v>
      </c>
      <c r="DR5" s="30" t="s">
        <v>93</v>
      </c>
      <c r="DS5" s="30" t="s">
        <v>82</v>
      </c>
      <c r="DT5" s="30" t="s">
        <v>83</v>
      </c>
      <c r="DU5" s="30" t="s">
        <v>84</v>
      </c>
      <c r="DV5" s="30" t="s">
        <v>85</v>
      </c>
      <c r="DW5" s="30" t="s">
        <v>86</v>
      </c>
      <c r="DX5" s="30" t="s">
        <v>87</v>
      </c>
      <c r="DY5" s="30" t="s">
        <v>88</v>
      </c>
      <c r="DZ5" s="30" t="s">
        <v>89</v>
      </c>
      <c r="EA5" s="30" t="s">
        <v>90</v>
      </c>
      <c r="EB5" s="30" t="s">
        <v>91</v>
      </c>
      <c r="EC5" s="30" t="s">
        <v>93</v>
      </c>
      <c r="ED5" s="30" t="s">
        <v>82</v>
      </c>
      <c r="EE5" s="30" t="s">
        <v>83</v>
      </c>
      <c r="EF5" s="30" t="s">
        <v>84</v>
      </c>
      <c r="EG5" s="30" t="s">
        <v>85</v>
      </c>
      <c r="EH5" s="30" t="s">
        <v>86</v>
      </c>
      <c r="EI5" s="30" t="s">
        <v>87</v>
      </c>
      <c r="EJ5" s="30" t="s">
        <v>88</v>
      </c>
      <c r="EK5" s="30" t="s">
        <v>89</v>
      </c>
      <c r="EL5" s="30" t="s">
        <v>90</v>
      </c>
      <c r="EM5" s="30" t="s">
        <v>91</v>
      </c>
      <c r="EN5" s="30" t="s">
        <v>93</v>
      </c>
    </row>
    <row r="6" spans="1:144" s="34" customFormat="1">
      <c r="A6" s="26" t="s">
        <v>94</v>
      </c>
      <c r="B6" s="31">
        <f>B7</f>
        <v>2015</v>
      </c>
      <c r="C6" s="31">
        <f t="shared" ref="C6:W6" si="3">C7</f>
        <v>72087</v>
      </c>
      <c r="D6" s="31">
        <f t="shared" si="3"/>
        <v>47</v>
      </c>
      <c r="E6" s="31">
        <f t="shared" si="3"/>
        <v>17</v>
      </c>
      <c r="F6" s="31">
        <f t="shared" si="3"/>
        <v>1</v>
      </c>
      <c r="G6" s="31">
        <f t="shared" si="3"/>
        <v>0</v>
      </c>
      <c r="H6" s="31" t="str">
        <f t="shared" si="3"/>
        <v>福島県　喜多方市</v>
      </c>
      <c r="I6" s="31" t="str">
        <f t="shared" si="3"/>
        <v>法非適用</v>
      </c>
      <c r="J6" s="31" t="str">
        <f t="shared" si="3"/>
        <v>下水道事業</v>
      </c>
      <c r="K6" s="31" t="str">
        <f t="shared" si="3"/>
        <v>公共下水道</v>
      </c>
      <c r="L6" s="31" t="str">
        <f t="shared" si="3"/>
        <v>Cc2</v>
      </c>
      <c r="M6" s="32" t="str">
        <f t="shared" si="3"/>
        <v>-</v>
      </c>
      <c r="N6" s="32" t="str">
        <f t="shared" si="3"/>
        <v>該当数値なし</v>
      </c>
      <c r="O6" s="32">
        <f t="shared" si="3"/>
        <v>27.3</v>
      </c>
      <c r="P6" s="32">
        <f t="shared" si="3"/>
        <v>89.37</v>
      </c>
      <c r="Q6" s="32">
        <f t="shared" si="3"/>
        <v>3321</v>
      </c>
      <c r="R6" s="32">
        <f t="shared" si="3"/>
        <v>50141</v>
      </c>
      <c r="S6" s="32">
        <f t="shared" si="3"/>
        <v>554.63</v>
      </c>
      <c r="T6" s="32">
        <f t="shared" si="3"/>
        <v>90.4</v>
      </c>
      <c r="U6" s="32">
        <f t="shared" si="3"/>
        <v>13619</v>
      </c>
      <c r="V6" s="32">
        <f t="shared" si="3"/>
        <v>4.6399999999999997</v>
      </c>
      <c r="W6" s="32">
        <f t="shared" si="3"/>
        <v>2935.13</v>
      </c>
      <c r="X6" s="33">
        <f>IF(X7="",NA(),X7)</f>
        <v>69.760000000000005</v>
      </c>
      <c r="Y6" s="33">
        <f t="shared" ref="Y6:AG6" si="4">IF(Y7="",NA(),Y7)</f>
        <v>72.27</v>
      </c>
      <c r="Z6" s="33">
        <f t="shared" si="4"/>
        <v>71.86</v>
      </c>
      <c r="AA6" s="33">
        <f t="shared" si="4"/>
        <v>71.510000000000005</v>
      </c>
      <c r="AB6" s="33">
        <f t="shared" si="4"/>
        <v>69.94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1878.38</v>
      </c>
      <c r="BF6" s="33">
        <f t="shared" ref="BF6:BN6" si="7">IF(BF7="",NA(),BF7)</f>
        <v>1740.71</v>
      </c>
      <c r="BG6" s="33">
        <f t="shared" si="7"/>
        <v>1651.65</v>
      </c>
      <c r="BH6" s="33">
        <f t="shared" si="7"/>
        <v>1536.85</v>
      </c>
      <c r="BI6" s="33">
        <f t="shared" si="7"/>
        <v>1450.65</v>
      </c>
      <c r="BJ6" s="33">
        <f t="shared" si="7"/>
        <v>1334.01</v>
      </c>
      <c r="BK6" s="33">
        <f t="shared" si="7"/>
        <v>1273.52</v>
      </c>
      <c r="BL6" s="33">
        <f t="shared" si="7"/>
        <v>1209.95</v>
      </c>
      <c r="BM6" s="33">
        <f t="shared" si="7"/>
        <v>1136.5</v>
      </c>
      <c r="BN6" s="33">
        <f t="shared" si="7"/>
        <v>1118.56</v>
      </c>
      <c r="BO6" s="32" t="str">
        <f>IF(BO7="","",IF(BO7="-","【-】","【"&amp;SUBSTITUTE(TEXT(BO7,"#,##0.00"),"-","△")&amp;"】"))</f>
        <v>【763.62】</v>
      </c>
      <c r="BP6" s="33">
        <f>IF(BP7="",NA(),BP7)</f>
        <v>45.98</v>
      </c>
      <c r="BQ6" s="33">
        <f t="shared" ref="BQ6:BY6" si="8">IF(BQ7="",NA(),BQ7)</f>
        <v>47.45</v>
      </c>
      <c r="BR6" s="33">
        <f t="shared" si="8"/>
        <v>48.27</v>
      </c>
      <c r="BS6" s="33">
        <f t="shared" si="8"/>
        <v>48.55</v>
      </c>
      <c r="BT6" s="33">
        <f t="shared" si="8"/>
        <v>46.65</v>
      </c>
      <c r="BU6" s="33">
        <f t="shared" si="8"/>
        <v>67.14</v>
      </c>
      <c r="BV6" s="33">
        <f t="shared" si="8"/>
        <v>67.849999999999994</v>
      </c>
      <c r="BW6" s="33">
        <f t="shared" si="8"/>
        <v>69.48</v>
      </c>
      <c r="BX6" s="33">
        <f t="shared" si="8"/>
        <v>71.650000000000006</v>
      </c>
      <c r="BY6" s="33">
        <f t="shared" si="8"/>
        <v>72.33</v>
      </c>
      <c r="BZ6" s="32" t="str">
        <f>IF(BZ7="","",IF(BZ7="-","【-】","【"&amp;SUBSTITUTE(TEXT(BZ7,"#,##0.00"),"-","△")&amp;"】"))</f>
        <v>【98.53】</v>
      </c>
      <c r="CA6" s="33">
        <f>IF(CA7="",NA(),CA7)</f>
        <v>393.48</v>
      </c>
      <c r="CB6" s="33">
        <f t="shared" ref="CB6:CJ6" si="9">IF(CB7="",NA(),CB7)</f>
        <v>381.01</v>
      </c>
      <c r="CC6" s="33">
        <f t="shared" si="9"/>
        <v>374.55</v>
      </c>
      <c r="CD6" s="33">
        <f t="shared" si="9"/>
        <v>380.2</v>
      </c>
      <c r="CE6" s="33">
        <f t="shared" si="9"/>
        <v>398.42</v>
      </c>
      <c r="CF6" s="33">
        <f t="shared" si="9"/>
        <v>224.83</v>
      </c>
      <c r="CG6" s="33">
        <f t="shared" si="9"/>
        <v>224.94</v>
      </c>
      <c r="CH6" s="33">
        <f t="shared" si="9"/>
        <v>220.67</v>
      </c>
      <c r="CI6" s="33">
        <f t="shared" si="9"/>
        <v>217.82</v>
      </c>
      <c r="CJ6" s="33">
        <f t="shared" si="9"/>
        <v>215.28</v>
      </c>
      <c r="CK6" s="32" t="str">
        <f>IF(CK7="","",IF(CK7="-","【-】","【"&amp;SUBSTITUTE(TEXT(CK7,"#,##0.00"),"-","△")&amp;"】"))</f>
        <v>【139.70】</v>
      </c>
      <c r="CL6" s="33">
        <f>IF(CL7="",NA(),CL7)</f>
        <v>44.46</v>
      </c>
      <c r="CM6" s="33">
        <f t="shared" ref="CM6:CU6" si="10">IF(CM7="",NA(),CM7)</f>
        <v>45.8</v>
      </c>
      <c r="CN6" s="33">
        <f t="shared" si="10"/>
        <v>47.91</v>
      </c>
      <c r="CO6" s="33">
        <f t="shared" si="10"/>
        <v>49.47</v>
      </c>
      <c r="CP6" s="33">
        <f t="shared" si="10"/>
        <v>50.55</v>
      </c>
      <c r="CQ6" s="33">
        <f t="shared" si="10"/>
        <v>53.79</v>
      </c>
      <c r="CR6" s="33">
        <f t="shared" si="10"/>
        <v>55.41</v>
      </c>
      <c r="CS6" s="33">
        <f t="shared" si="10"/>
        <v>55.81</v>
      </c>
      <c r="CT6" s="33">
        <f t="shared" si="10"/>
        <v>54.44</v>
      </c>
      <c r="CU6" s="33">
        <f t="shared" si="10"/>
        <v>54.67</v>
      </c>
      <c r="CV6" s="32" t="str">
        <f>IF(CV7="","",IF(CV7="-","【-】","【"&amp;SUBSTITUTE(TEXT(CV7,"#,##0.00"),"-","△")&amp;"】"))</f>
        <v>【60.01】</v>
      </c>
      <c r="CW6" s="33">
        <f>IF(CW7="",NA(),CW7)</f>
        <v>75.760000000000005</v>
      </c>
      <c r="CX6" s="33">
        <f t="shared" ref="CX6:DF6" si="11">IF(CX7="",NA(),CX7)</f>
        <v>77.66</v>
      </c>
      <c r="CY6" s="33">
        <f t="shared" si="11"/>
        <v>78.150000000000006</v>
      </c>
      <c r="CZ6" s="33">
        <f t="shared" si="11"/>
        <v>79.67</v>
      </c>
      <c r="DA6" s="33">
        <f t="shared" si="11"/>
        <v>80.12</v>
      </c>
      <c r="DB6" s="33">
        <f t="shared" si="11"/>
        <v>83.76</v>
      </c>
      <c r="DC6" s="33">
        <f t="shared" si="11"/>
        <v>84.12</v>
      </c>
      <c r="DD6" s="33">
        <f t="shared" si="11"/>
        <v>84.41</v>
      </c>
      <c r="DE6" s="33">
        <f t="shared" si="11"/>
        <v>84.2</v>
      </c>
      <c r="DF6" s="33">
        <f t="shared" si="11"/>
        <v>83.8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0.01</v>
      </c>
      <c r="EJ6" s="33">
        <f t="shared" si="14"/>
        <v>0.1</v>
      </c>
      <c r="EK6" s="33">
        <f t="shared" si="14"/>
        <v>7.0000000000000007E-2</v>
      </c>
      <c r="EL6" s="33">
        <f t="shared" si="14"/>
        <v>0.04</v>
      </c>
      <c r="EM6" s="33">
        <f t="shared" si="14"/>
        <v>0.11</v>
      </c>
      <c r="EN6" s="32" t="str">
        <f>IF(EN7="","",IF(EN7="-","【-】","【"&amp;SUBSTITUTE(TEXT(EN7,"#,##0.00"),"-","△")&amp;"】"))</f>
        <v>【0.23】</v>
      </c>
    </row>
    <row r="7" spans="1:144" s="34" customFormat="1">
      <c r="A7" s="26"/>
      <c r="B7" s="35">
        <v>2015</v>
      </c>
      <c r="C7" s="35">
        <v>72087</v>
      </c>
      <c r="D7" s="35">
        <v>47</v>
      </c>
      <c r="E7" s="35">
        <v>17</v>
      </c>
      <c r="F7" s="35">
        <v>1</v>
      </c>
      <c r="G7" s="35">
        <v>0</v>
      </c>
      <c r="H7" s="35" t="s">
        <v>95</v>
      </c>
      <c r="I7" s="35" t="s">
        <v>96</v>
      </c>
      <c r="J7" s="35" t="s">
        <v>97</v>
      </c>
      <c r="K7" s="35" t="s">
        <v>98</v>
      </c>
      <c r="L7" s="35" t="s">
        <v>99</v>
      </c>
      <c r="M7" s="36" t="s">
        <v>100</v>
      </c>
      <c r="N7" s="36" t="s">
        <v>101</v>
      </c>
      <c r="O7" s="36">
        <v>27.3</v>
      </c>
      <c r="P7" s="36">
        <v>89.37</v>
      </c>
      <c r="Q7" s="36">
        <v>3321</v>
      </c>
      <c r="R7" s="36">
        <v>50141</v>
      </c>
      <c r="S7" s="36">
        <v>554.63</v>
      </c>
      <c r="T7" s="36">
        <v>90.4</v>
      </c>
      <c r="U7" s="36">
        <v>13619</v>
      </c>
      <c r="V7" s="36">
        <v>4.6399999999999997</v>
      </c>
      <c r="W7" s="36">
        <v>2935.13</v>
      </c>
      <c r="X7" s="36">
        <v>69.760000000000005</v>
      </c>
      <c r="Y7" s="36">
        <v>72.27</v>
      </c>
      <c r="Z7" s="36">
        <v>71.86</v>
      </c>
      <c r="AA7" s="36">
        <v>71.510000000000005</v>
      </c>
      <c r="AB7" s="36">
        <v>69.94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1878.38</v>
      </c>
      <c r="BF7" s="36">
        <v>1740.71</v>
      </c>
      <c r="BG7" s="36">
        <v>1651.65</v>
      </c>
      <c r="BH7" s="36">
        <v>1536.85</v>
      </c>
      <c r="BI7" s="36">
        <v>1450.65</v>
      </c>
      <c r="BJ7" s="36">
        <v>1334.01</v>
      </c>
      <c r="BK7" s="36">
        <v>1273.52</v>
      </c>
      <c r="BL7" s="36">
        <v>1209.95</v>
      </c>
      <c r="BM7" s="36">
        <v>1136.5</v>
      </c>
      <c r="BN7" s="36">
        <v>1118.56</v>
      </c>
      <c r="BO7" s="36">
        <v>763.62</v>
      </c>
      <c r="BP7" s="36">
        <v>45.98</v>
      </c>
      <c r="BQ7" s="36">
        <v>47.45</v>
      </c>
      <c r="BR7" s="36">
        <v>48.27</v>
      </c>
      <c r="BS7" s="36">
        <v>48.55</v>
      </c>
      <c r="BT7" s="36">
        <v>46.65</v>
      </c>
      <c r="BU7" s="36">
        <v>67.14</v>
      </c>
      <c r="BV7" s="36">
        <v>67.849999999999994</v>
      </c>
      <c r="BW7" s="36">
        <v>69.48</v>
      </c>
      <c r="BX7" s="36">
        <v>71.650000000000006</v>
      </c>
      <c r="BY7" s="36">
        <v>72.33</v>
      </c>
      <c r="BZ7" s="36">
        <v>98.53</v>
      </c>
      <c r="CA7" s="36">
        <v>393.48</v>
      </c>
      <c r="CB7" s="36">
        <v>381.01</v>
      </c>
      <c r="CC7" s="36">
        <v>374.55</v>
      </c>
      <c r="CD7" s="36">
        <v>380.2</v>
      </c>
      <c r="CE7" s="36">
        <v>398.42</v>
      </c>
      <c r="CF7" s="36">
        <v>224.83</v>
      </c>
      <c r="CG7" s="36">
        <v>224.94</v>
      </c>
      <c r="CH7" s="36">
        <v>220.67</v>
      </c>
      <c r="CI7" s="36">
        <v>217.82</v>
      </c>
      <c r="CJ7" s="36">
        <v>215.28</v>
      </c>
      <c r="CK7" s="36">
        <v>139.69999999999999</v>
      </c>
      <c r="CL7" s="36">
        <v>44.46</v>
      </c>
      <c r="CM7" s="36">
        <v>45.8</v>
      </c>
      <c r="CN7" s="36">
        <v>47.91</v>
      </c>
      <c r="CO7" s="36">
        <v>49.47</v>
      </c>
      <c r="CP7" s="36">
        <v>50.55</v>
      </c>
      <c r="CQ7" s="36">
        <v>53.79</v>
      </c>
      <c r="CR7" s="36">
        <v>55.41</v>
      </c>
      <c r="CS7" s="36">
        <v>55.81</v>
      </c>
      <c r="CT7" s="36">
        <v>54.44</v>
      </c>
      <c r="CU7" s="36">
        <v>54.67</v>
      </c>
      <c r="CV7" s="36">
        <v>60.01</v>
      </c>
      <c r="CW7" s="36">
        <v>75.760000000000005</v>
      </c>
      <c r="CX7" s="36">
        <v>77.66</v>
      </c>
      <c r="CY7" s="36">
        <v>78.150000000000006</v>
      </c>
      <c r="CZ7" s="36">
        <v>79.67</v>
      </c>
      <c r="DA7" s="36">
        <v>80.12</v>
      </c>
      <c r="DB7" s="36">
        <v>83.76</v>
      </c>
      <c r="DC7" s="36">
        <v>84.12</v>
      </c>
      <c r="DD7" s="36">
        <v>84.41</v>
      </c>
      <c r="DE7" s="36">
        <v>84.2</v>
      </c>
      <c r="DF7" s="36">
        <v>83.8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0.01</v>
      </c>
      <c r="EJ7" s="36">
        <v>0.1</v>
      </c>
      <c r="EK7" s="36">
        <v>7.0000000000000007E-2</v>
      </c>
      <c r="EL7" s="36">
        <v>0.04</v>
      </c>
      <c r="EM7" s="36">
        <v>0.11</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2017-02-15T00:57:42Z</cp:lastPrinted>
  <dcterms:created xsi:type="dcterms:W3CDTF">2017-02-08T02:45:36Z</dcterms:created>
  <dcterms:modified xsi:type="dcterms:W3CDTF">2017-02-15T00:57:46Z</dcterms:modified>
  <cp:category/>
</cp:coreProperties>
</file>