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６公営企業\070123_公営企業に係る経営比較分析表の分析\04 県あて\"/>
    </mc:Choice>
  </mc:AlternateContent>
  <workbookProtection workbookAlgorithmName="SHA-512" workbookHashValue="7nauBszNcxyxExAF0ZpRaHjVkaTBHZM4nwJ6wCxREFXWQL9TwqXHXq5Yhyiyv0Tf9A5m3YMockmYUIfN+pPU5A==" workbookSaltValue="Gog7QOGQrZ2zMPTOlpaDrA==" workbookSpinCount="100000" lockStructure="1"/>
  <bookViews>
    <workbookView xWindow="0" yWindow="0" windowWidth="14295" windowHeight="110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<sst xmlns="http://schemas.openxmlformats.org/spreadsheetml/2006/main" count="253" uniqueCount="114">
  <si>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</si>
  <si>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</si>
  <si>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</si>
  <si>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</si>
  <si>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</si>
  <si>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</si>
  <si>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</si>
  <si>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</si>
  <si>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</si>
  <si>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</si>
  <si>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</si>
  <si>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</si>
  <si>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</si>
  <si>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</si>
  <si>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</si>
  <si>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</si>
  <si>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</si>
  <si>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</si>
  <si>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</si>
  <si>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</si>
  <si>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</si>
  <si>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</si>
  <si>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</si>
  <si>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</si>
  <si>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</si>
  <si>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</si>
  <si>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</si>
  <si>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</si>
  <si>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</si>
  <si>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</si>
  <si>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</si>
  <si>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</si>
  <si>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</si>
  <si>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</si>
  <si>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</si>
  <si>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</si>
  <si>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</si>
  <si>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</si>
  <si>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</si>
  <si>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</si>
  <si>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</si>
  <si>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</si>
  <si>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</si>
  <si>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</si>
  <si>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</si>
  <si>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</si>
  <si>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</si>
  <si>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</si>
  <si>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</si>
  <si>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</si>
  <si>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</si>
  <si>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</si>
  <si>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</si>
  <si>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</si>
  <si>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</si>
  <si>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</si>
  <si>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</si>
  <si>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</si>
  <si>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</si>
  <si>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</si>
  <si>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</si>
  <si>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</si>
  <si>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</si>
  <si>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</si>
  <si>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</si>
  <si>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</si>
  <si>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</si>
  <si>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</si>
  <si>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</si>
  <si>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</si>
  <si>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</si>
  <si>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</si>
  <si>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</si>
  <si>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</si>
  <si>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</si>
  <si>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</si>
  <si>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</si>
  <si>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</si>
  <si>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</si>
  <si>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</si>
  <si>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</si>
  <si>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</si>
  <si>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</si>
  <si>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</si>
  <si>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</si>
  <si>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</si>
  <si>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</si>
  <si>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</si>
  <si>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</si>
  <si>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</si>
  <si>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</si>
  <si>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</si>
  <si>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</si>
  <si>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</si>
  <si>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</si>
  <si>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</si>
  <si>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</si>
  <si>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</si>
  <si>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</si>
  <si>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</si>
  <si>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</si>
  <si>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</si>
  <si>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</si>
  <si>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</si>
  <si>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</si>
  <si>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</si>
  <si>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</si>
  <si>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</si>
  <si>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</si>
  <si>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</si>
  <si>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</si>
  <si>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　喜多方処理区は平成５年度に供用開始し30年を経過、塩川処理区は平成14年度に供用開始し21年を経過しており、両処理区とも施設、設備の老朽化等による更新費用が増加する傾向となっている。このためストックマネジメント計画を策定し下水道施設の計画的かつ効率的な管理を実施していく必要がある。
　管渠については、法定耐用年数である50年を経過している箇所はありません。
</t>
    <phoneticPr fontId="4"/>
  </si>
  <si>
    <t>　本市の公共下水道事業は、類似団体平均値と比較して⑤経費回収率が低く⑥汚水処理原価が高い傾向にあります。これは、処理区域内人口密度が低いことや終末処理場が2か所あり汚水処理に係るコストが高いことが主な要因であると考えられます。また、地理的な要因により施設の広域化・共同化を図っていくことも難しい状況です。
　拡張事業により下水道使用料は微増傾向ですが、少子高齢化による人口減少等の影響により更に厳しい経営状況となることが予想されます。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t>
    <phoneticPr fontId="4"/>
  </si>
  <si>
    <t>　公共下水道事業は、喜多方処理区、塩川処理区の２処理区があり、令和3年度に全体計画の見直しを行ったため令和５年度末の整備率は約85％となってる。
　また、終末処理場である喜多方浄化センター、塩川浄化センターにおいては、施設、設備の老朽化等による更新費用や維持管理経費が増加していく傾向となっている。
①　経常収支比率については、100％を超えてはいるが、一般会計負担金に依存し収支を保っている状況である。
③　流動比率については、法適用して間もないことから資金が少なくまた、多額の企業債償還金があるため100％を下回っているが、平均値と同程度で今後は償還金の減少により上昇していく見込である。
④　企業債残高対事業規模比率については、企業債償還を一般会計の負担としている。
⑤　経費回収率については、下水道使用料の増加及び維持管理費の削減により前年と比較して改善しているが、100％に満たない状況であり汚水処理経費の節減や加入促進による使用料増加の取り組みを強化するとともに、適正な使用料の改定を行い経営の改善を図っていく必要がある。
⑥　汚水処理原価については、有収水量は減少しているものの修繕費等の維持管理費の削減により減少している。しかしながら、平均値と比較して高い状況で推移しており、引き続きコスト縮減に取り組んでいかなければならない。
⑦　施設利用率については、有収水量の増加により類似団体平均及び全国平均を上回っている状況となっている。
⑧　水洗化率については、整備面積の拡大により0.79ポイント減少しているため下水道への加入促進の取り組みが重要である。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</si>
</sst>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293-40D4-96F3-3D4A591F84A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1.65</c:v>
                </c:pt>
                <c:pt idx="2">
                  <c:v>0.14000000000000001</c:v>
                </c:pt>
                <c:pt idx="3">
                  <c:v>0.08</c:v>
                </c:pt>
                <c:pt idx="4">
                  <c:v>0.09</c:v>
                </c:pt>
              </c:numCache>
            </c:numRef>
          </c:val>
          <c:smooth val="0"/>
          <c:extLst>
            <c:ext xmlns:c16="http://schemas.microsoft.com/office/drawing/2014/chart" uri="{C3380CC4-5D6E-409C-BE32-E72D297353CC}">
              <c16:uniqueId val="{00000001-B293-40D4-96F3-3D4A591F84A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57.53</c:v>
                </c:pt>
                <c:pt idx="2">
                  <c:v>56.71</c:v>
                </c:pt>
                <c:pt idx="3">
                  <c:v>60.85</c:v>
                </c:pt>
                <c:pt idx="4">
                  <c:v>58.72</c:v>
                </c:pt>
              </c:numCache>
            </c:numRef>
          </c:val>
          <c:extLst>
            <c:ext xmlns:c16="http://schemas.microsoft.com/office/drawing/2014/chart" uri="{C3380CC4-5D6E-409C-BE32-E72D297353CC}">
              <c16:uniqueId val="{00000000-BB77-4B14-AE8F-90EA5D4C770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50.53</c:v>
                </c:pt>
                <c:pt idx="2">
                  <c:v>51.42</c:v>
                </c:pt>
                <c:pt idx="3">
                  <c:v>48.95</c:v>
                </c:pt>
                <c:pt idx="4">
                  <c:v>56.51</c:v>
                </c:pt>
              </c:numCache>
            </c:numRef>
          </c:val>
          <c:smooth val="0"/>
          <c:extLst>
            <c:ext xmlns:c16="http://schemas.microsoft.com/office/drawing/2014/chart" uri="{C3380CC4-5D6E-409C-BE32-E72D297353CC}">
              <c16:uniqueId val="{00000001-BB77-4B14-AE8F-90EA5D4C770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88.57</c:v>
                </c:pt>
                <c:pt idx="2">
                  <c:v>89.29</c:v>
                </c:pt>
                <c:pt idx="3">
                  <c:v>88.79</c:v>
                </c:pt>
                <c:pt idx="4">
                  <c:v>88</c:v>
                </c:pt>
              </c:numCache>
            </c:numRef>
          </c:val>
          <c:extLst>
            <c:ext xmlns:c16="http://schemas.microsoft.com/office/drawing/2014/chart" uri="{C3380CC4-5D6E-409C-BE32-E72D297353CC}">
              <c16:uniqueId val="{00000000-F202-4711-B9E2-9F23DDD3378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82.08</c:v>
                </c:pt>
                <c:pt idx="2">
                  <c:v>81.34</c:v>
                </c:pt>
                <c:pt idx="3">
                  <c:v>81.14</c:v>
                </c:pt>
                <c:pt idx="4">
                  <c:v>90.62</c:v>
                </c:pt>
              </c:numCache>
            </c:numRef>
          </c:val>
          <c:smooth val="0"/>
          <c:extLst>
            <c:ext xmlns:c16="http://schemas.microsoft.com/office/drawing/2014/chart" uri="{C3380CC4-5D6E-409C-BE32-E72D297353CC}">
              <c16:uniqueId val="{00000001-F202-4711-B9E2-9F23DDD3378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105.3</c:v>
                </c:pt>
                <c:pt idx="2">
                  <c:v>104.55</c:v>
                </c:pt>
                <c:pt idx="3">
                  <c:v>103.25</c:v>
                </c:pt>
                <c:pt idx="4">
                  <c:v>101.7</c:v>
                </c:pt>
              </c:numCache>
            </c:numRef>
          </c:val>
          <c:extLst>
            <c:ext xmlns:c16="http://schemas.microsoft.com/office/drawing/2014/chart" uri="{C3380CC4-5D6E-409C-BE32-E72D297353CC}">
              <c16:uniqueId val="{00000000-4B71-4AAD-B1A6-F8E08DB9CB2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107.21</c:v>
                </c:pt>
                <c:pt idx="2">
                  <c:v>107.08</c:v>
                </c:pt>
                <c:pt idx="3">
                  <c:v>106.08</c:v>
                </c:pt>
                <c:pt idx="4">
                  <c:v>106.53</c:v>
                </c:pt>
              </c:numCache>
            </c:numRef>
          </c:val>
          <c:smooth val="0"/>
          <c:extLst>
            <c:ext xmlns:c16="http://schemas.microsoft.com/office/drawing/2014/chart" uri="{C3380CC4-5D6E-409C-BE32-E72D297353CC}">
              <c16:uniqueId val="{00000001-4B71-4AAD-B1A6-F8E08DB9CB2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3.22</c:v>
                </c:pt>
                <c:pt idx="2">
                  <c:v>6.26</c:v>
                </c:pt>
                <c:pt idx="3">
                  <c:v>9.1300000000000008</c:v>
                </c:pt>
                <c:pt idx="4">
                  <c:v>11.69</c:v>
                </c:pt>
              </c:numCache>
            </c:numRef>
          </c:val>
          <c:extLst>
            <c:ext xmlns:c16="http://schemas.microsoft.com/office/drawing/2014/chart" uri="{C3380CC4-5D6E-409C-BE32-E72D297353CC}">
              <c16:uniqueId val="{00000000-E74B-4DB9-9C39-87BFE8BDA36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12.7</c:v>
                </c:pt>
                <c:pt idx="2">
                  <c:v>14.65</c:v>
                </c:pt>
                <c:pt idx="3">
                  <c:v>16.11</c:v>
                </c:pt>
                <c:pt idx="4">
                  <c:v>26.9</c:v>
                </c:pt>
              </c:numCache>
            </c:numRef>
          </c:val>
          <c:smooth val="0"/>
          <c:extLst>
            <c:ext xmlns:c16="http://schemas.microsoft.com/office/drawing/2014/chart" uri="{C3380CC4-5D6E-409C-BE32-E72D297353CC}">
              <c16:uniqueId val="{00000001-E74B-4DB9-9C39-87BFE8BDA36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510-4F32-BF34-FCC3B519C2B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formatCode="#,##0.00;&quot;△&quot;#,##0.00;&quot;-&quot;">
                  <c:v>0.1</c:v>
                </c:pt>
                <c:pt idx="3" formatCode="#,##0.00;&quot;△&quot;#,##0.00;&quot;-&quot;">
                  <c:v>0.17</c:v>
                </c:pt>
                <c:pt idx="4" formatCode="#,##0.00;&quot;△&quot;#,##0.00;&quot;-&quot;">
                  <c:v>2.08</c:v>
                </c:pt>
              </c:numCache>
            </c:numRef>
          </c:val>
          <c:smooth val="0"/>
          <c:extLst>
            <c:ext xmlns:c16="http://schemas.microsoft.com/office/drawing/2014/chart" uri="{C3380CC4-5D6E-409C-BE32-E72D297353CC}">
              <c16:uniqueId val="{00000001-A510-4F32-BF34-FCC3B519C2B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08D-468C-B94F-EDE454C146D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43.71</c:v>
                </c:pt>
                <c:pt idx="2">
                  <c:v>45.94</c:v>
                </c:pt>
                <c:pt idx="3">
                  <c:v>29.34</c:v>
                </c:pt>
                <c:pt idx="4">
                  <c:v>18.41</c:v>
                </c:pt>
              </c:numCache>
            </c:numRef>
          </c:val>
          <c:smooth val="0"/>
          <c:extLst>
            <c:ext xmlns:c16="http://schemas.microsoft.com/office/drawing/2014/chart" uri="{C3380CC4-5D6E-409C-BE32-E72D297353CC}">
              <c16:uniqueId val="{00000001-008D-468C-B94F-EDE454C146D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29.66</c:v>
                </c:pt>
                <c:pt idx="2">
                  <c:v>47.69</c:v>
                </c:pt>
                <c:pt idx="3">
                  <c:v>51.26</c:v>
                </c:pt>
                <c:pt idx="4">
                  <c:v>55.64</c:v>
                </c:pt>
              </c:numCache>
            </c:numRef>
          </c:val>
          <c:extLst>
            <c:ext xmlns:c16="http://schemas.microsoft.com/office/drawing/2014/chart" uri="{C3380CC4-5D6E-409C-BE32-E72D297353CC}">
              <c16:uniqueId val="{00000000-EC71-4E75-98BB-455E61A5AA1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40.67</c:v>
                </c:pt>
                <c:pt idx="2">
                  <c:v>47.7</c:v>
                </c:pt>
                <c:pt idx="3">
                  <c:v>50.59</c:v>
                </c:pt>
                <c:pt idx="4">
                  <c:v>74.790000000000006</c:v>
                </c:pt>
              </c:numCache>
            </c:numRef>
          </c:val>
          <c:smooth val="0"/>
          <c:extLst>
            <c:ext xmlns:c16="http://schemas.microsoft.com/office/drawing/2014/chart" uri="{C3380CC4-5D6E-409C-BE32-E72D297353CC}">
              <c16:uniqueId val="{00000001-EC71-4E75-98BB-455E61A5AA1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C33-4665-BF79-ADCBE695DB0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1050.51</c:v>
                </c:pt>
                <c:pt idx="2">
                  <c:v>1102.01</c:v>
                </c:pt>
                <c:pt idx="3">
                  <c:v>987.36</c:v>
                </c:pt>
                <c:pt idx="4">
                  <c:v>767.56</c:v>
                </c:pt>
              </c:numCache>
            </c:numRef>
          </c:val>
          <c:smooth val="0"/>
          <c:extLst>
            <c:ext xmlns:c16="http://schemas.microsoft.com/office/drawing/2014/chart" uri="{C3380CC4-5D6E-409C-BE32-E72D297353CC}">
              <c16:uniqueId val="{00000001-0C33-4665-BF79-ADCBE695DB0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84.15</c:v>
                </c:pt>
                <c:pt idx="2">
                  <c:v>71.8</c:v>
                </c:pt>
                <c:pt idx="3">
                  <c:v>82.21</c:v>
                </c:pt>
                <c:pt idx="4">
                  <c:v>84.89</c:v>
                </c:pt>
              </c:numCache>
            </c:numRef>
          </c:val>
          <c:extLst>
            <c:ext xmlns:c16="http://schemas.microsoft.com/office/drawing/2014/chart" uri="{C3380CC4-5D6E-409C-BE32-E72D297353CC}">
              <c16:uniqueId val="{00000000-2327-42DB-8F5A-4DE63B7389C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82.65</c:v>
                </c:pt>
                <c:pt idx="2">
                  <c:v>82.55</c:v>
                </c:pt>
                <c:pt idx="3">
                  <c:v>83.55</c:v>
                </c:pt>
                <c:pt idx="4">
                  <c:v>90.23</c:v>
                </c:pt>
              </c:numCache>
            </c:numRef>
          </c:val>
          <c:smooth val="0"/>
          <c:extLst>
            <c:ext xmlns:c16="http://schemas.microsoft.com/office/drawing/2014/chart" uri="{C3380CC4-5D6E-409C-BE32-E72D297353CC}">
              <c16:uniqueId val="{00000001-2327-42DB-8F5A-4DE63B7389C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202.91</c:v>
                </c:pt>
                <c:pt idx="2">
                  <c:v>238.25</c:v>
                </c:pt>
                <c:pt idx="3">
                  <c:v>212.4</c:v>
                </c:pt>
                <c:pt idx="4">
                  <c:v>201.62</c:v>
                </c:pt>
              </c:numCache>
            </c:numRef>
          </c:val>
          <c:extLst>
            <c:ext xmlns:c16="http://schemas.microsoft.com/office/drawing/2014/chart" uri="{C3380CC4-5D6E-409C-BE32-E72D297353CC}">
              <c16:uniqueId val="{00000000-D80C-496D-AA36-79B8E41B350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186.3</c:v>
                </c:pt>
                <c:pt idx="2">
                  <c:v>188.38</c:v>
                </c:pt>
                <c:pt idx="3">
                  <c:v>185.98</c:v>
                </c:pt>
                <c:pt idx="4">
                  <c:v>170.2</c:v>
                </c:pt>
              </c:numCache>
            </c:numRef>
          </c:val>
          <c:smooth val="0"/>
          <c:extLst>
            <c:ext xmlns:c16="http://schemas.microsoft.com/office/drawing/2014/chart" uri="{C3380CC4-5D6E-409C-BE32-E72D297353CC}">
              <c16:uniqueId val="{00000001-D80C-496D-AA36-79B8E41B350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 zoomScale="80" zoomScaleNormal="8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福島県　喜多方市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Cc1</v>
      </c>
      <c r="X8" s="34"/>
      <c r="Y8" s="34"/>
      <c r="Z8" s="34"/>
      <c r="AA8" s="34"/>
      <c r="AB8" s="34"/>
      <c r="AC8" s="34"/>
      <c r="AD8" s="35" t="str">
        <f>データ!$M$6</f>
        <v>非設置</v>
      </c>
      <c r="AE8" s="35"/>
      <c r="AF8" s="35"/>
      <c r="AG8" s="35"/>
      <c r="AH8" s="35"/>
      <c r="AI8" s="35"/>
      <c r="AJ8" s="35"/>
      <c r="AK8" s="3"/>
      <c r="AL8" s="36">
        <f>データ!S6</f>
        <v>44344</v>
      </c>
      <c r="AM8" s="36"/>
      <c r="AN8" s="36"/>
      <c r="AO8" s="36"/>
      <c r="AP8" s="36"/>
      <c r="AQ8" s="36"/>
      <c r="AR8" s="36"/>
      <c r="AS8" s="36"/>
      <c r="AT8" s="37">
        <f>データ!T6</f>
        <v>554.63</v>
      </c>
      <c r="AU8" s="37"/>
      <c r="AV8" s="37"/>
      <c r="AW8" s="37"/>
      <c r="AX8" s="37"/>
      <c r="AY8" s="37"/>
      <c r="AZ8" s="37"/>
      <c r="BA8" s="37"/>
      <c r="BB8" s="37">
        <f>データ!U6</f>
        <v>79.95</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59.52</v>
      </c>
      <c r="J10" s="37"/>
      <c r="K10" s="37"/>
      <c r="L10" s="37"/>
      <c r="M10" s="37"/>
      <c r="N10" s="37"/>
      <c r="O10" s="37"/>
      <c r="P10" s="37">
        <f>データ!P6</f>
        <v>31.58</v>
      </c>
      <c r="Q10" s="37"/>
      <c r="R10" s="37"/>
      <c r="S10" s="37"/>
      <c r="T10" s="37"/>
      <c r="U10" s="37"/>
      <c r="V10" s="37"/>
      <c r="W10" s="37">
        <f>データ!Q6</f>
        <v>89.16</v>
      </c>
      <c r="X10" s="37"/>
      <c r="Y10" s="37"/>
      <c r="Z10" s="37"/>
      <c r="AA10" s="37"/>
      <c r="AB10" s="37"/>
      <c r="AC10" s="37"/>
      <c r="AD10" s="36">
        <f>データ!R6</f>
        <v>3390</v>
      </c>
      <c r="AE10" s="36"/>
      <c r="AF10" s="36"/>
      <c r="AG10" s="36"/>
      <c r="AH10" s="36"/>
      <c r="AI10" s="36"/>
      <c r="AJ10" s="36"/>
      <c r="AK10" s="2"/>
      <c r="AL10" s="36">
        <f>データ!V6</f>
        <v>13886</v>
      </c>
      <c r="AM10" s="36"/>
      <c r="AN10" s="36"/>
      <c r="AO10" s="36"/>
      <c r="AP10" s="36"/>
      <c r="AQ10" s="36"/>
      <c r="AR10" s="36"/>
      <c r="AS10" s="36"/>
      <c r="AT10" s="37">
        <f>データ!W6</f>
        <v>5.39</v>
      </c>
      <c r="AU10" s="37"/>
      <c r="AV10" s="37"/>
      <c r="AW10" s="37"/>
      <c r="AX10" s="37"/>
      <c r="AY10" s="37"/>
      <c r="AZ10" s="37"/>
      <c r="BA10" s="37"/>
      <c r="BB10" s="37">
        <f>データ!X6</f>
        <v>2576.25</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0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111</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112</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ZbkHBazXk9FvX6Aij7CvmGrKfqIJ4KNn6x6hYeJI86On7zwe9UI1AmExYdoNxawEWyr/DZTtdUVM02YBV3bb3g==" saltValue="WczKPo7IKZn3Xt3EjafuK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2023</v>
      </c>
      <c r="C6" s="19">
        <f t="shared" ref="C6:X6" si="3">C7</f>
        <v>72087</v>
      </c>
      <c r="D6" s="19">
        <f t="shared" si="3"/>
        <v>46</v>
      </c>
      <c r="E6" s="19">
        <f t="shared" si="3"/>
        <v>17</v>
      </c>
      <c r="F6" s="19">
        <f t="shared" si="3"/>
        <v>1</v>
      </c>
      <c r="G6" s="19">
        <f t="shared" si="3"/>
        <v>0</v>
      </c>
      <c r="H6" s="19" t="str">
        <f t="shared" si="3"/>
        <v>福島県　喜多方市</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59.52</v>
      </c>
      <c r="P6" s="20">
        <f t="shared" si="3"/>
        <v>31.58</v>
      </c>
      <c r="Q6" s="20">
        <f t="shared" si="3"/>
        <v>89.16</v>
      </c>
      <c r="R6" s="20">
        <f t="shared" si="3"/>
        <v>3390</v>
      </c>
      <c r="S6" s="20">
        <f t="shared" si="3"/>
        <v>44344</v>
      </c>
      <c r="T6" s="20">
        <f t="shared" si="3"/>
        <v>554.63</v>
      </c>
      <c r="U6" s="20">
        <f t="shared" si="3"/>
        <v>79.95</v>
      </c>
      <c r="V6" s="20">
        <f t="shared" si="3"/>
        <v>13886</v>
      </c>
      <c r="W6" s="20">
        <f t="shared" si="3"/>
        <v>5.39</v>
      </c>
      <c r="X6" s="20">
        <f t="shared" si="3"/>
        <v>2576.25</v>
      </c>
      <c r="Y6" s="21" t="str">
        <f>IF(Y7="",NA(),Y7)</f>
        <v>-</v>
      </c>
      <c r="Z6" s="21">
        <f t="shared" ref="Z6:AH6" si="4">IF(Z7="",NA(),Z7)</f>
        <v>105.3</v>
      </c>
      <c r="AA6" s="21">
        <f t="shared" si="4"/>
        <v>104.55</v>
      </c>
      <c r="AB6" s="21">
        <f t="shared" si="4"/>
        <v>103.25</v>
      </c>
      <c r="AC6" s="21">
        <f t="shared" si="4"/>
        <v>101.7</v>
      </c>
      <c r="AD6" s="21" t="str">
        <f t="shared" si="4"/>
        <v>-</v>
      </c>
      <c r="AE6" s="21">
        <f t="shared" si="4"/>
        <v>107.21</v>
      </c>
      <c r="AF6" s="21">
        <f t="shared" si="4"/>
        <v>107.08</v>
      </c>
      <c r="AG6" s="21">
        <f t="shared" si="4"/>
        <v>106.08</v>
      </c>
      <c r="AH6" s="21">
        <f t="shared" si="4"/>
        <v>106.53</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43.71</v>
      </c>
      <c r="AQ6" s="21">
        <f t="shared" si="5"/>
        <v>45.94</v>
      </c>
      <c r="AR6" s="21">
        <f t="shared" si="5"/>
        <v>29.34</v>
      </c>
      <c r="AS6" s="21">
        <f t="shared" si="5"/>
        <v>18.41</v>
      </c>
      <c r="AT6" s="20" t="str">
        <f>IF(AT7="","",IF(AT7="-","【-】","【"&amp;SUBSTITUTE(TEXT(AT7,"#,##0.00"),"-","△")&amp;"】"))</f>
        <v>【3.03】</v>
      </c>
      <c r="AU6" s="21" t="str">
        <f>IF(AU7="",NA(),AU7)</f>
        <v>-</v>
      </c>
      <c r="AV6" s="21">
        <f t="shared" ref="AV6:BD6" si="6">IF(AV7="",NA(),AV7)</f>
        <v>29.66</v>
      </c>
      <c r="AW6" s="21">
        <f t="shared" si="6"/>
        <v>47.69</v>
      </c>
      <c r="AX6" s="21">
        <f t="shared" si="6"/>
        <v>51.26</v>
      </c>
      <c r="AY6" s="21">
        <f t="shared" si="6"/>
        <v>55.64</v>
      </c>
      <c r="AZ6" s="21" t="str">
        <f t="shared" si="6"/>
        <v>-</v>
      </c>
      <c r="BA6" s="21">
        <f t="shared" si="6"/>
        <v>40.67</v>
      </c>
      <c r="BB6" s="21">
        <f t="shared" si="6"/>
        <v>47.7</v>
      </c>
      <c r="BC6" s="21">
        <f t="shared" si="6"/>
        <v>50.59</v>
      </c>
      <c r="BD6" s="21">
        <f t="shared" si="6"/>
        <v>74.790000000000006</v>
      </c>
      <c r="BE6" s="20" t="str">
        <f>IF(BE7="","",IF(BE7="-","【-】","【"&amp;SUBSTITUTE(TEXT(BE7,"#,##0.00"),"-","△")&amp;"】"))</f>
        <v>【78.43】</v>
      </c>
      <c r="BF6" s="21" t="str">
        <f>IF(BF7="",NA(),BF7)</f>
        <v>-</v>
      </c>
      <c r="BG6" s="20">
        <f t="shared" ref="BG6:BO6" si="7">IF(BG7="",NA(),BG7)</f>
        <v>0</v>
      </c>
      <c r="BH6" s="20">
        <f t="shared" si="7"/>
        <v>0</v>
      </c>
      <c r="BI6" s="20">
        <f t="shared" si="7"/>
        <v>0</v>
      </c>
      <c r="BJ6" s="20">
        <f t="shared" si="7"/>
        <v>0</v>
      </c>
      <c r="BK6" s="21" t="str">
        <f t="shared" si="7"/>
        <v>-</v>
      </c>
      <c r="BL6" s="21">
        <f t="shared" si="7"/>
        <v>1050.51</v>
      </c>
      <c r="BM6" s="21">
        <f t="shared" si="7"/>
        <v>1102.01</v>
      </c>
      <c r="BN6" s="21">
        <f t="shared" si="7"/>
        <v>987.36</v>
      </c>
      <c r="BO6" s="21">
        <f t="shared" si="7"/>
        <v>767.56</v>
      </c>
      <c r="BP6" s="20" t="str">
        <f>IF(BP7="","",IF(BP7="-","【-】","【"&amp;SUBSTITUTE(TEXT(BP7,"#,##0.00"),"-","△")&amp;"】"))</f>
        <v>【630.82】</v>
      </c>
      <c r="BQ6" s="21" t="str">
        <f>IF(BQ7="",NA(),BQ7)</f>
        <v>-</v>
      </c>
      <c r="BR6" s="21">
        <f t="shared" ref="BR6:BZ6" si="8">IF(BR7="",NA(),BR7)</f>
        <v>84.15</v>
      </c>
      <c r="BS6" s="21">
        <f t="shared" si="8"/>
        <v>71.8</v>
      </c>
      <c r="BT6" s="21">
        <f t="shared" si="8"/>
        <v>82.21</v>
      </c>
      <c r="BU6" s="21">
        <f t="shared" si="8"/>
        <v>84.89</v>
      </c>
      <c r="BV6" s="21" t="str">
        <f t="shared" si="8"/>
        <v>-</v>
      </c>
      <c r="BW6" s="21">
        <f t="shared" si="8"/>
        <v>82.65</v>
      </c>
      <c r="BX6" s="21">
        <f t="shared" si="8"/>
        <v>82.55</v>
      </c>
      <c r="BY6" s="21">
        <f t="shared" si="8"/>
        <v>83.55</v>
      </c>
      <c r="BZ6" s="21">
        <f t="shared" si="8"/>
        <v>90.23</v>
      </c>
      <c r="CA6" s="20" t="str">
        <f>IF(CA7="","",IF(CA7="-","【-】","【"&amp;SUBSTITUTE(TEXT(CA7,"#,##0.00"),"-","△")&amp;"】"))</f>
        <v>【97.81】</v>
      </c>
      <c r="CB6" s="21" t="str">
        <f>IF(CB7="",NA(),CB7)</f>
        <v>-</v>
      </c>
      <c r="CC6" s="21">
        <f t="shared" ref="CC6:CK6" si="9">IF(CC7="",NA(),CC7)</f>
        <v>202.91</v>
      </c>
      <c r="CD6" s="21">
        <f t="shared" si="9"/>
        <v>238.25</v>
      </c>
      <c r="CE6" s="21">
        <f t="shared" si="9"/>
        <v>212.4</v>
      </c>
      <c r="CF6" s="21">
        <f t="shared" si="9"/>
        <v>201.62</v>
      </c>
      <c r="CG6" s="21" t="str">
        <f t="shared" si="9"/>
        <v>-</v>
      </c>
      <c r="CH6" s="21">
        <f t="shared" si="9"/>
        <v>186.3</v>
      </c>
      <c r="CI6" s="21">
        <f t="shared" si="9"/>
        <v>188.38</v>
      </c>
      <c r="CJ6" s="21">
        <f t="shared" si="9"/>
        <v>185.98</v>
      </c>
      <c r="CK6" s="21">
        <f t="shared" si="9"/>
        <v>170.2</v>
      </c>
      <c r="CL6" s="20" t="str">
        <f>IF(CL7="","",IF(CL7="-","【-】","【"&amp;SUBSTITUTE(TEXT(CL7,"#,##0.00"),"-","△")&amp;"】"))</f>
        <v>【138.75】</v>
      </c>
      <c r="CM6" s="21" t="str">
        <f>IF(CM7="",NA(),CM7)</f>
        <v>-</v>
      </c>
      <c r="CN6" s="21">
        <f t="shared" ref="CN6:CV6" si="10">IF(CN7="",NA(),CN7)</f>
        <v>57.53</v>
      </c>
      <c r="CO6" s="21">
        <f t="shared" si="10"/>
        <v>56.71</v>
      </c>
      <c r="CP6" s="21">
        <f t="shared" si="10"/>
        <v>60.85</v>
      </c>
      <c r="CQ6" s="21">
        <f t="shared" si="10"/>
        <v>58.72</v>
      </c>
      <c r="CR6" s="21" t="str">
        <f t="shared" si="10"/>
        <v>-</v>
      </c>
      <c r="CS6" s="21">
        <f t="shared" si="10"/>
        <v>50.53</v>
      </c>
      <c r="CT6" s="21">
        <f t="shared" si="10"/>
        <v>51.42</v>
      </c>
      <c r="CU6" s="21">
        <f t="shared" si="10"/>
        <v>48.95</v>
      </c>
      <c r="CV6" s="21">
        <f t="shared" si="10"/>
        <v>56.51</v>
      </c>
      <c r="CW6" s="20" t="str">
        <f>IF(CW7="","",IF(CW7="-","【-】","【"&amp;SUBSTITUTE(TEXT(CW7,"#,##0.00"),"-","△")&amp;"】"))</f>
        <v>【58.94】</v>
      </c>
      <c r="CX6" s="21" t="str">
        <f>IF(CX7="",NA(),CX7)</f>
        <v>-</v>
      </c>
      <c r="CY6" s="21">
        <f t="shared" ref="CY6:DG6" si="11">IF(CY7="",NA(),CY7)</f>
        <v>88.57</v>
      </c>
      <c r="CZ6" s="21">
        <f t="shared" si="11"/>
        <v>89.29</v>
      </c>
      <c r="DA6" s="21">
        <f t="shared" si="11"/>
        <v>88.79</v>
      </c>
      <c r="DB6" s="21">
        <f t="shared" si="11"/>
        <v>88</v>
      </c>
      <c r="DC6" s="21" t="str">
        <f t="shared" si="11"/>
        <v>-</v>
      </c>
      <c r="DD6" s="21">
        <f t="shared" si="11"/>
        <v>82.08</v>
      </c>
      <c r="DE6" s="21">
        <f t="shared" si="11"/>
        <v>81.34</v>
      </c>
      <c r="DF6" s="21">
        <f t="shared" si="11"/>
        <v>81.14</v>
      </c>
      <c r="DG6" s="21">
        <f t="shared" si="11"/>
        <v>90.62</v>
      </c>
      <c r="DH6" s="20" t="str">
        <f>IF(DH7="","",IF(DH7="-","【-】","【"&amp;SUBSTITUTE(TEXT(DH7,"#,##0.00"),"-","△")&amp;"】"))</f>
        <v>【95.91】</v>
      </c>
      <c r="DI6" s="21" t="str">
        <f>IF(DI7="",NA(),DI7)</f>
        <v>-</v>
      </c>
      <c r="DJ6" s="21">
        <f t="shared" ref="DJ6:DR6" si="12">IF(DJ7="",NA(),DJ7)</f>
        <v>3.22</v>
      </c>
      <c r="DK6" s="21">
        <f t="shared" si="12"/>
        <v>6.26</v>
      </c>
      <c r="DL6" s="21">
        <f t="shared" si="12"/>
        <v>9.1300000000000008</v>
      </c>
      <c r="DM6" s="21">
        <f t="shared" si="12"/>
        <v>11.69</v>
      </c>
      <c r="DN6" s="21" t="str">
        <f t="shared" si="12"/>
        <v>-</v>
      </c>
      <c r="DO6" s="21">
        <f t="shared" si="12"/>
        <v>12.7</v>
      </c>
      <c r="DP6" s="21">
        <f t="shared" si="12"/>
        <v>14.65</v>
      </c>
      <c r="DQ6" s="21">
        <f t="shared" si="12"/>
        <v>16.11</v>
      </c>
      <c r="DR6" s="21">
        <f t="shared" si="12"/>
        <v>26.9</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0">
        <f t="shared" si="13"/>
        <v>0</v>
      </c>
      <c r="EA6" s="21">
        <f t="shared" si="13"/>
        <v>0.1</v>
      </c>
      <c r="EB6" s="21">
        <f t="shared" si="13"/>
        <v>0.17</v>
      </c>
      <c r="EC6" s="21">
        <f t="shared" si="13"/>
        <v>2.08</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1.65</v>
      </c>
      <c r="EL6" s="21">
        <f t="shared" si="14"/>
        <v>0.14000000000000001</v>
      </c>
      <c r="EM6" s="21">
        <f t="shared" si="14"/>
        <v>0.08</v>
      </c>
      <c r="EN6" s="21">
        <f t="shared" si="14"/>
        <v>0.09</v>
      </c>
      <c r="EO6" s="20" t="str">
        <f>IF(EO7="","",IF(EO7="-","【-】","【"&amp;SUBSTITUTE(TEXT(EO7,"#,##0.00"),"-","△")&amp;"】"))</f>
        <v>【0.22】</v>
      </c>
    </row>
    <row r="7" spans="1:148" s="22" customFormat="1" x14ac:dyDescent="0.15">
      <c r="A7" s="14"/>
      <c r="B7" s="23">
        <v>2023</v>
      </c>
      <c r="C7" s="23">
        <v>72087</v>
      </c>
      <c r="D7" s="23">
        <v>46</v>
      </c>
      <c r="E7" s="23">
        <v>17</v>
      </c>
      <c r="F7" s="23">
        <v>1</v>
      </c>
      <c r="G7" s="23">
        <v>0</v>
      </c>
      <c r="H7" s="23" t="s">
        <v>95</v>
      </c>
      <c r="I7" s="23" t="s">
        <v>96</v>
      </c>
      <c r="J7" s="23" t="s">
        <v>97</v>
      </c>
      <c r="K7" s="23" t="s">
        <v>98</v>
      </c>
      <c r="L7" s="23" t="s">
        <v>99</v>
      </c>
      <c r="M7" s="23" t="s">
        <v>100</v>
      </c>
      <c r="N7" s="24" t="s">
        <v>101</v>
      </c>
      <c r="O7" s="24">
        <v>59.52</v>
      </c>
      <c r="P7" s="24">
        <v>31.58</v>
      </c>
      <c r="Q7" s="24">
        <v>89.16</v>
      </c>
      <c r="R7" s="24">
        <v>3390</v>
      </c>
      <c r="S7" s="24">
        <v>44344</v>
      </c>
      <c r="T7" s="24">
        <v>554.63</v>
      </c>
      <c r="U7" s="24">
        <v>79.95</v>
      </c>
      <c r="V7" s="24">
        <v>13886</v>
      </c>
      <c r="W7" s="24">
        <v>5.39</v>
      </c>
      <c r="X7" s="24">
        <v>2576.25</v>
      </c>
      <c r="Y7" s="24" t="s">
        <v>101</v>
      </c>
      <c r="Z7" s="24">
        <v>105.3</v>
      </c>
      <c r="AA7" s="24">
        <v>104.55</v>
      </c>
      <c r="AB7" s="24">
        <v>103.25</v>
      </c>
      <c r="AC7" s="24">
        <v>101.7</v>
      </c>
      <c r="AD7" s="24" t="s">
        <v>101</v>
      </c>
      <c r="AE7" s="24">
        <v>107.21</v>
      </c>
      <c r="AF7" s="24">
        <v>107.08</v>
      </c>
      <c r="AG7" s="24">
        <v>106.08</v>
      </c>
      <c r="AH7" s="24">
        <v>106.53</v>
      </c>
      <c r="AI7" s="24">
        <v>105.91</v>
      </c>
      <c r="AJ7" s="24" t="s">
        <v>101</v>
      </c>
      <c r="AK7" s="24">
        <v>0</v>
      </c>
      <c r="AL7" s="24">
        <v>0</v>
      </c>
      <c r="AM7" s="24">
        <v>0</v>
      </c>
      <c r="AN7" s="24">
        <v>0</v>
      </c>
      <c r="AO7" s="24" t="s">
        <v>101</v>
      </c>
      <c r="AP7" s="24">
        <v>43.71</v>
      </c>
      <c r="AQ7" s="24">
        <v>45.94</v>
      </c>
      <c r="AR7" s="24">
        <v>29.34</v>
      </c>
      <c r="AS7" s="24">
        <v>18.41</v>
      </c>
      <c r="AT7" s="24">
        <v>3.03</v>
      </c>
      <c r="AU7" s="24" t="s">
        <v>101</v>
      </c>
      <c r="AV7" s="24">
        <v>29.66</v>
      </c>
      <c r="AW7" s="24">
        <v>47.69</v>
      </c>
      <c r="AX7" s="24">
        <v>51.26</v>
      </c>
      <c r="AY7" s="24">
        <v>55.64</v>
      </c>
      <c r="AZ7" s="24" t="s">
        <v>101</v>
      </c>
      <c r="BA7" s="24">
        <v>40.67</v>
      </c>
      <c r="BB7" s="24">
        <v>47.7</v>
      </c>
      <c r="BC7" s="24">
        <v>50.59</v>
      </c>
      <c r="BD7" s="24">
        <v>74.790000000000006</v>
      </c>
      <c r="BE7" s="24">
        <v>78.430000000000007</v>
      </c>
      <c r="BF7" s="24" t="s">
        <v>101</v>
      </c>
      <c r="BG7" s="24">
        <v>0</v>
      </c>
      <c r="BH7" s="24">
        <v>0</v>
      </c>
      <c r="BI7" s="24">
        <v>0</v>
      </c>
      <c r="BJ7" s="24">
        <v>0</v>
      </c>
      <c r="BK7" s="24" t="s">
        <v>101</v>
      </c>
      <c r="BL7" s="24">
        <v>1050.51</v>
      </c>
      <c r="BM7" s="24">
        <v>1102.01</v>
      </c>
      <c r="BN7" s="24">
        <v>987.36</v>
      </c>
      <c r="BO7" s="24">
        <v>767.56</v>
      </c>
      <c r="BP7" s="24">
        <v>630.82000000000005</v>
      </c>
      <c r="BQ7" s="24" t="s">
        <v>101</v>
      </c>
      <c r="BR7" s="24">
        <v>84.15</v>
      </c>
      <c r="BS7" s="24">
        <v>71.8</v>
      </c>
      <c r="BT7" s="24">
        <v>82.21</v>
      </c>
      <c r="BU7" s="24">
        <v>84.89</v>
      </c>
      <c r="BV7" s="24" t="s">
        <v>101</v>
      </c>
      <c r="BW7" s="24">
        <v>82.65</v>
      </c>
      <c r="BX7" s="24">
        <v>82.55</v>
      </c>
      <c r="BY7" s="24">
        <v>83.55</v>
      </c>
      <c r="BZ7" s="24">
        <v>90.23</v>
      </c>
      <c r="CA7" s="24">
        <v>97.81</v>
      </c>
      <c r="CB7" s="24" t="s">
        <v>101</v>
      </c>
      <c r="CC7" s="24">
        <v>202.91</v>
      </c>
      <c r="CD7" s="24">
        <v>238.25</v>
      </c>
      <c r="CE7" s="24">
        <v>212.4</v>
      </c>
      <c r="CF7" s="24">
        <v>201.62</v>
      </c>
      <c r="CG7" s="24" t="s">
        <v>101</v>
      </c>
      <c r="CH7" s="24">
        <v>186.3</v>
      </c>
      <c r="CI7" s="24">
        <v>188.38</v>
      </c>
      <c r="CJ7" s="24">
        <v>185.98</v>
      </c>
      <c r="CK7" s="24">
        <v>170.2</v>
      </c>
      <c r="CL7" s="24">
        <v>138.75</v>
      </c>
      <c r="CM7" s="24" t="s">
        <v>101</v>
      </c>
      <c r="CN7" s="24">
        <v>57.53</v>
      </c>
      <c r="CO7" s="24">
        <v>56.71</v>
      </c>
      <c r="CP7" s="24">
        <v>60.85</v>
      </c>
      <c r="CQ7" s="24">
        <v>58.72</v>
      </c>
      <c r="CR7" s="24" t="s">
        <v>101</v>
      </c>
      <c r="CS7" s="24">
        <v>50.53</v>
      </c>
      <c r="CT7" s="24">
        <v>51.42</v>
      </c>
      <c r="CU7" s="24">
        <v>48.95</v>
      </c>
      <c r="CV7" s="24">
        <v>56.51</v>
      </c>
      <c r="CW7" s="24">
        <v>58.94</v>
      </c>
      <c r="CX7" s="24" t="s">
        <v>101</v>
      </c>
      <c r="CY7" s="24">
        <v>88.57</v>
      </c>
      <c r="CZ7" s="24">
        <v>89.29</v>
      </c>
      <c r="DA7" s="24">
        <v>88.79</v>
      </c>
      <c r="DB7" s="24">
        <v>88</v>
      </c>
      <c r="DC7" s="24" t="s">
        <v>101</v>
      </c>
      <c r="DD7" s="24">
        <v>82.08</v>
      </c>
      <c r="DE7" s="24">
        <v>81.34</v>
      </c>
      <c r="DF7" s="24">
        <v>81.14</v>
      </c>
      <c r="DG7" s="24">
        <v>90.62</v>
      </c>
      <c r="DH7" s="24">
        <v>95.91</v>
      </c>
      <c r="DI7" s="24" t="s">
        <v>101</v>
      </c>
      <c r="DJ7" s="24">
        <v>3.22</v>
      </c>
      <c r="DK7" s="24">
        <v>6.26</v>
      </c>
      <c r="DL7" s="24">
        <v>9.1300000000000008</v>
      </c>
      <c r="DM7" s="24">
        <v>11.69</v>
      </c>
      <c r="DN7" s="24" t="s">
        <v>101</v>
      </c>
      <c r="DO7" s="24">
        <v>12.7</v>
      </c>
      <c r="DP7" s="24">
        <v>14.65</v>
      </c>
      <c r="DQ7" s="24">
        <v>16.11</v>
      </c>
      <c r="DR7" s="24">
        <v>26.9</v>
      </c>
      <c r="DS7" s="24">
        <v>41.09</v>
      </c>
      <c r="DT7" s="24" t="s">
        <v>101</v>
      </c>
      <c r="DU7" s="24">
        <v>0</v>
      </c>
      <c r="DV7" s="24">
        <v>0</v>
      </c>
      <c r="DW7" s="24">
        <v>0</v>
      </c>
      <c r="DX7" s="24">
        <v>0</v>
      </c>
      <c r="DY7" s="24" t="s">
        <v>101</v>
      </c>
      <c r="DZ7" s="24">
        <v>0</v>
      </c>
      <c r="EA7" s="24">
        <v>0.1</v>
      </c>
      <c r="EB7" s="24">
        <v>0.17</v>
      </c>
      <c r="EC7" s="24">
        <v>2.08</v>
      </c>
      <c r="ED7" s="24">
        <v>8.68</v>
      </c>
      <c r="EE7" s="24" t="s">
        <v>101</v>
      </c>
      <c r="EF7" s="24">
        <v>0</v>
      </c>
      <c r="EG7" s="24">
        <v>0</v>
      </c>
      <c r="EH7" s="24">
        <v>0</v>
      </c>
      <c r="EI7" s="24">
        <v>0</v>
      </c>
      <c r="EJ7" s="24" t="s">
        <v>101</v>
      </c>
      <c r="EK7" s="24">
        <v>1.65</v>
      </c>
      <c r="EL7" s="24">
        <v>0.14000000000000001</v>
      </c>
      <c r="EM7" s="24">
        <v>0.08</v>
      </c>
      <c r="EN7" s="24">
        <v>0.09</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総務部_財政課1018</cp:lastModifiedBy>
  <cp:lastPrinted>2025-02-04T00:29:31Z</cp:lastPrinted>
  <dcterms:created xsi:type="dcterms:W3CDTF">2025-01-24T06:58:38Z</dcterms:created>
  <dcterms:modified xsi:type="dcterms:W3CDTF">2025-02-05T06:51:23Z</dcterms:modified>
  <cp:category/>
</cp:coreProperties>
</file>