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defaultThemeVersion="124226"/>
  <xr:revisionPtr revIDLastSave="0" documentId="13_ncr:1_{E722E035-E80D-4DF8-9072-59513F0491AD}" xr6:coauthVersionLast="47" xr6:coauthVersionMax="47" xr10:uidLastSave="{00000000-0000-0000-0000-000000000000}"/>
  <bookViews>
    <workbookView xWindow="-120" yWindow="-120" windowWidth="29040" windowHeight="15840" tabRatio="761" xr2:uid="{00000000-000D-0000-FFFF-FFFF00000000}"/>
  </bookViews>
  <sheets>
    <sheet name="生産計画総括表" sheetId="5" r:id="rId1"/>
    <sheet name="売上高増加見込額算定表" sheetId="6" r:id="rId2"/>
    <sheet name="売上原価減少見込額算定表" sheetId="8" r:id="rId3"/>
  </sheets>
  <definedNames>
    <definedName name="_xlnm.Print_Area" localSheetId="2">売上原価減少見込額算定表!$A$1:$Q$40</definedName>
    <definedName name="_xlnm.Print_Area" localSheetId="1">売上高増加見込額算定表!$A$1:$P$26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0" i="8" l="1"/>
  <c r="C18" i="8"/>
  <c r="M19" i="5"/>
  <c r="F19" i="5"/>
  <c r="K15" i="5" l="1"/>
  <c r="K20" i="5" s="1"/>
  <c r="K24" i="5" s="1"/>
  <c r="D15" i="5"/>
  <c r="D20" i="5" s="1"/>
  <c r="D24" i="5" s="1"/>
  <c r="E18" i="6" l="1"/>
  <c r="E20" i="6" s="1"/>
  <c r="M20" i="6" s="1"/>
  <c r="C20" i="8"/>
  <c r="G16" i="8" s="1"/>
  <c r="I12" i="8" s="1"/>
  <c r="F7" i="8" s="1"/>
  <c r="M18" i="6"/>
  <c r="G20" i="8"/>
  <c r="G21" i="8" s="1"/>
  <c r="D19" i="5"/>
  <c r="K19" i="5"/>
  <c r="M16" i="6" l="1"/>
  <c r="F10" i="6" s="1"/>
</calcChain>
</file>

<file path=xl/sharedStrings.xml><?xml version="1.0" encoding="utf-8"?>
<sst xmlns="http://schemas.openxmlformats.org/spreadsheetml/2006/main" count="152" uniqueCount="83">
  <si>
    <t>①</t>
    <phoneticPr fontId="1"/>
  </si>
  <si>
    <t>千円</t>
    <rPh sb="0" eb="2">
      <t>センエン</t>
    </rPh>
    <phoneticPr fontId="1"/>
  </si>
  <si>
    <t>新規設備における予想仕損費発生額</t>
    <rPh sb="0" eb="2">
      <t>シンキ</t>
    </rPh>
    <rPh sb="2" eb="4">
      <t>セツビ</t>
    </rPh>
    <rPh sb="8" eb="10">
      <t>ヨソウ</t>
    </rPh>
    <rPh sb="10" eb="12">
      <t>シソン</t>
    </rPh>
    <rPh sb="12" eb="13">
      <t>ヒ</t>
    </rPh>
    <rPh sb="13" eb="15">
      <t>ハッセイ</t>
    </rPh>
    <rPh sb="15" eb="16">
      <t>ガク</t>
    </rPh>
    <phoneticPr fontId="1"/>
  </si>
  <si>
    <t>既存設備における仕損費発生額</t>
    <rPh sb="0" eb="2">
      <t>キソン</t>
    </rPh>
    <rPh sb="2" eb="4">
      <t>セツビ</t>
    </rPh>
    <phoneticPr fontId="1"/>
  </si>
  <si>
    <t>②</t>
    <phoneticPr fontId="1"/>
  </si>
  <si>
    <t>投入量</t>
    <rPh sb="0" eb="3">
      <t>トウニュウリョウ</t>
    </rPh>
    <phoneticPr fontId="1"/>
  </si>
  <si>
    <t>期首在庫数量</t>
    <rPh sb="0" eb="2">
      <t>キシュ</t>
    </rPh>
    <rPh sb="2" eb="4">
      <t>ザイコ</t>
    </rPh>
    <rPh sb="4" eb="6">
      <t>スウリョウ</t>
    </rPh>
    <phoneticPr fontId="1"/>
  </si>
  <si>
    <t>トン</t>
    <phoneticPr fontId="1"/>
  </si>
  <si>
    <t>③</t>
    <phoneticPr fontId="1"/>
  </si>
  <si>
    <t>正常品</t>
    <rPh sb="0" eb="2">
      <t>セイジョウ</t>
    </rPh>
    <rPh sb="2" eb="3">
      <t>ヒン</t>
    </rPh>
    <phoneticPr fontId="1"/>
  </si>
  <si>
    <t>仕損品</t>
    <rPh sb="0" eb="2">
      <t>シソン</t>
    </rPh>
    <rPh sb="2" eb="3">
      <t>ヒン</t>
    </rPh>
    <phoneticPr fontId="1"/>
  </si>
  <si>
    <t>歩留り率</t>
    <rPh sb="0" eb="2">
      <t>ブド</t>
    </rPh>
    <rPh sb="3" eb="4">
      <t>リツ</t>
    </rPh>
    <phoneticPr fontId="1"/>
  </si>
  <si>
    <t>④</t>
    <phoneticPr fontId="1"/>
  </si>
  <si>
    <t>期末在庫数量</t>
    <rPh sb="0" eb="2">
      <t>キマツ</t>
    </rPh>
    <rPh sb="2" eb="4">
      <t>ザイコ</t>
    </rPh>
    <rPh sb="4" eb="6">
      <t>スウリョウ</t>
    </rPh>
    <phoneticPr fontId="1"/>
  </si>
  <si>
    <t>⑤</t>
    <phoneticPr fontId="1"/>
  </si>
  <si>
    <t>販売数量</t>
    <rPh sb="0" eb="2">
      <t>ハンバイ</t>
    </rPh>
    <rPh sb="2" eb="4">
      <t>スウリョウ</t>
    </rPh>
    <phoneticPr fontId="1"/>
  </si>
  <si>
    <t>（合計）</t>
    <rPh sb="1" eb="3">
      <t>ゴウケイ</t>
    </rPh>
    <phoneticPr fontId="1"/>
  </si>
  <si>
    <t>生産数量</t>
    <rPh sb="0" eb="2">
      <t>セイサン</t>
    </rPh>
    <rPh sb="2" eb="4">
      <t>スウリョウ</t>
    </rPh>
    <phoneticPr fontId="1"/>
  </si>
  <si>
    <t>既存設備による生産実績</t>
    <rPh sb="0" eb="2">
      <t>キソン</t>
    </rPh>
    <rPh sb="2" eb="4">
      <t>セツビ</t>
    </rPh>
    <rPh sb="7" eb="9">
      <t>セイサン</t>
    </rPh>
    <rPh sb="9" eb="11">
      <t>ジッセキ</t>
    </rPh>
    <phoneticPr fontId="1"/>
  </si>
  <si>
    <t>新規設備による生産見込み</t>
    <rPh sb="0" eb="2">
      <t>シンキ</t>
    </rPh>
    <rPh sb="2" eb="4">
      <t>セツビ</t>
    </rPh>
    <rPh sb="7" eb="9">
      <t>セイサン</t>
    </rPh>
    <rPh sb="9" eb="11">
      <t>ミコ</t>
    </rPh>
    <phoneticPr fontId="1"/>
  </si>
  <si>
    <t>※１</t>
    <phoneticPr fontId="1"/>
  </si>
  <si>
    <t>※２</t>
    <phoneticPr fontId="1"/>
  </si>
  <si>
    <t>※３</t>
    <phoneticPr fontId="1"/>
  </si>
  <si>
    <t>※４</t>
    <phoneticPr fontId="1"/>
  </si>
  <si>
    <t>本設備投資により、生産能力が年間２０％向上すると見込んでいる（添付○参照）。</t>
    <rPh sb="0" eb="1">
      <t>ホン</t>
    </rPh>
    <rPh sb="1" eb="3">
      <t>セツビ</t>
    </rPh>
    <rPh sb="3" eb="5">
      <t>トウシ</t>
    </rPh>
    <rPh sb="9" eb="11">
      <t>セイサン</t>
    </rPh>
    <rPh sb="11" eb="13">
      <t>ノウリョク</t>
    </rPh>
    <rPh sb="14" eb="16">
      <t>ネンカン</t>
    </rPh>
    <rPh sb="19" eb="21">
      <t>コウジョウ</t>
    </rPh>
    <rPh sb="24" eb="26">
      <t>ミコ</t>
    </rPh>
    <rPh sb="31" eb="33">
      <t>テンプ</t>
    </rPh>
    <rPh sb="34" eb="36">
      <t>サンショウ</t>
    </rPh>
    <phoneticPr fontId="1"/>
  </si>
  <si>
    <t>なお、設備投資後の投資計画期間において、当該歩留まり率はそのまま継続すると考えている。（添付○参照）</t>
    <rPh sb="3" eb="5">
      <t>セツビ</t>
    </rPh>
    <rPh sb="5" eb="7">
      <t>トウシ</t>
    </rPh>
    <rPh sb="7" eb="8">
      <t>ゴ</t>
    </rPh>
    <rPh sb="9" eb="11">
      <t>トウシ</t>
    </rPh>
    <rPh sb="11" eb="13">
      <t>ケイカク</t>
    </rPh>
    <rPh sb="13" eb="15">
      <t>キカン</t>
    </rPh>
    <rPh sb="20" eb="22">
      <t>トウガイ</t>
    </rPh>
    <rPh sb="22" eb="24">
      <t>ブド</t>
    </rPh>
    <rPh sb="26" eb="27">
      <t>リツ</t>
    </rPh>
    <rPh sb="32" eb="34">
      <t>ケイゾク</t>
    </rPh>
    <rPh sb="37" eb="38">
      <t>カンガ</t>
    </rPh>
    <rPh sb="44" eb="46">
      <t>テンプ</t>
    </rPh>
    <rPh sb="47" eb="49">
      <t>サンショウ</t>
    </rPh>
    <phoneticPr fontId="1"/>
  </si>
  <si>
    <t>過年度実績からすると、当社の生産能力の限界から逃してしまっていた注文状況からすると、正常品完成量の増加分は販売可能な数量と考えており、</t>
    <rPh sb="0" eb="3">
      <t>カネンド</t>
    </rPh>
    <rPh sb="3" eb="5">
      <t>ジッセキ</t>
    </rPh>
    <rPh sb="11" eb="13">
      <t>トウシャ</t>
    </rPh>
    <rPh sb="14" eb="16">
      <t>セイサン</t>
    </rPh>
    <rPh sb="16" eb="18">
      <t>ノウリョク</t>
    </rPh>
    <rPh sb="19" eb="21">
      <t>ゲンカイ</t>
    </rPh>
    <rPh sb="23" eb="24">
      <t>ノガ</t>
    </rPh>
    <rPh sb="32" eb="34">
      <t>チュウモン</t>
    </rPh>
    <rPh sb="34" eb="36">
      <t>ジョウキョウ</t>
    </rPh>
    <rPh sb="42" eb="44">
      <t>セイジョウ</t>
    </rPh>
    <rPh sb="44" eb="45">
      <t>ヒン</t>
    </rPh>
    <rPh sb="45" eb="47">
      <t>カンセイ</t>
    </rPh>
    <rPh sb="47" eb="48">
      <t>リョウ</t>
    </rPh>
    <rPh sb="49" eb="52">
      <t>ゾウカブン</t>
    </rPh>
    <rPh sb="53" eb="55">
      <t>ハンバイ</t>
    </rPh>
    <rPh sb="55" eb="57">
      <t>カノウ</t>
    </rPh>
    <rPh sb="58" eb="60">
      <t>スウリョウ</t>
    </rPh>
    <rPh sb="61" eb="62">
      <t>カンガ</t>
    </rPh>
    <phoneticPr fontId="1"/>
  </si>
  <si>
    <t>期末保有在庫数量については過年度における実績数量を維持する計画である。（添付○参照）</t>
    <rPh sb="0" eb="2">
      <t>キマツ</t>
    </rPh>
    <rPh sb="2" eb="4">
      <t>ホユウ</t>
    </rPh>
    <rPh sb="4" eb="6">
      <t>ザイコ</t>
    </rPh>
    <rPh sb="6" eb="8">
      <t>スウリョウ</t>
    </rPh>
    <rPh sb="13" eb="16">
      <t>カネンド</t>
    </rPh>
    <rPh sb="20" eb="22">
      <t>ジッセキ</t>
    </rPh>
    <rPh sb="22" eb="24">
      <t>スウリョウ</t>
    </rPh>
    <rPh sb="25" eb="27">
      <t>イジ</t>
    </rPh>
    <rPh sb="29" eb="31">
      <t>ケイカク</t>
    </rPh>
    <rPh sb="36" eb="38">
      <t>テンプ</t>
    </rPh>
    <rPh sb="39" eb="41">
      <t>サンショウ</t>
    </rPh>
    <phoneticPr fontId="1"/>
  </si>
  <si>
    <t>生産計画総括表</t>
    <rPh sb="0" eb="2">
      <t>セイサン</t>
    </rPh>
    <rPh sb="2" eb="4">
      <t>ケイカク</t>
    </rPh>
    <rPh sb="4" eb="6">
      <t>ソウカツ</t>
    </rPh>
    <rPh sb="6" eb="7">
      <t>ヒョウ</t>
    </rPh>
    <phoneticPr fontId="1"/>
  </si>
  <si>
    <t>売上増加見込額算定表</t>
    <rPh sb="0" eb="2">
      <t>ウリア</t>
    </rPh>
    <rPh sb="2" eb="4">
      <t>ゾウカ</t>
    </rPh>
    <rPh sb="4" eb="6">
      <t>ミコミ</t>
    </rPh>
    <rPh sb="6" eb="7">
      <t>ガク</t>
    </rPh>
    <rPh sb="7" eb="9">
      <t>サンテイ</t>
    </rPh>
    <rPh sb="9" eb="10">
      <t>ソウヒョウ</t>
    </rPh>
    <phoneticPr fontId="1"/>
  </si>
  <si>
    <t>既存設備による販売実績</t>
    <rPh sb="0" eb="2">
      <t>キソン</t>
    </rPh>
    <rPh sb="2" eb="4">
      <t>セツビ</t>
    </rPh>
    <rPh sb="7" eb="9">
      <t>ハンバイ</t>
    </rPh>
    <rPh sb="9" eb="11">
      <t>ジッセキ</t>
    </rPh>
    <phoneticPr fontId="1"/>
  </si>
  <si>
    <t>新規設備による販売見込み</t>
    <rPh sb="0" eb="2">
      <t>シンキ</t>
    </rPh>
    <rPh sb="2" eb="4">
      <t>セツビ</t>
    </rPh>
    <rPh sb="7" eb="9">
      <t>ハンバイ</t>
    </rPh>
    <rPh sb="9" eb="11">
      <t>ミコ</t>
    </rPh>
    <phoneticPr fontId="1"/>
  </si>
  <si>
    <t>高性能エンジン部品売上高</t>
    <rPh sb="0" eb="3">
      <t>コウセイノウ</t>
    </rPh>
    <rPh sb="7" eb="9">
      <t>ブヒン</t>
    </rPh>
    <rPh sb="9" eb="12">
      <t>ウリアゲダカ</t>
    </rPh>
    <phoneticPr fontId="1"/>
  </si>
  <si>
    <t>平均販売単価</t>
    <rPh sb="0" eb="2">
      <t>ヘイキン</t>
    </rPh>
    <rPh sb="2" eb="4">
      <t>ハンバイ</t>
    </rPh>
    <rPh sb="4" eb="6">
      <t>タンカ</t>
    </rPh>
    <phoneticPr fontId="1"/>
  </si>
  <si>
    <t>※２</t>
    <phoneticPr fontId="1"/>
  </si>
  <si>
    <t>新規設備による販売見込みについては、直近年度における平均販売単価に生産計画総括表における販売数量を乗じて算定している。</t>
    <rPh sb="0" eb="2">
      <t>シンキ</t>
    </rPh>
    <rPh sb="2" eb="4">
      <t>セツビ</t>
    </rPh>
    <rPh sb="7" eb="9">
      <t>ハンバイ</t>
    </rPh>
    <rPh sb="9" eb="11">
      <t>ミコ</t>
    </rPh>
    <rPh sb="18" eb="20">
      <t>チョッキン</t>
    </rPh>
    <rPh sb="20" eb="22">
      <t>ネンド</t>
    </rPh>
    <rPh sb="26" eb="28">
      <t>ヘイキン</t>
    </rPh>
    <rPh sb="28" eb="30">
      <t>ハンバイ</t>
    </rPh>
    <rPh sb="30" eb="32">
      <t>タンカ</t>
    </rPh>
    <rPh sb="33" eb="35">
      <t>セイサン</t>
    </rPh>
    <rPh sb="35" eb="37">
      <t>ケイカク</t>
    </rPh>
    <rPh sb="37" eb="39">
      <t>ソウカツ</t>
    </rPh>
    <rPh sb="39" eb="40">
      <t>ヒョウ</t>
    </rPh>
    <rPh sb="44" eb="46">
      <t>ハンバイ</t>
    </rPh>
    <rPh sb="46" eb="48">
      <t>スウリョウ</t>
    </rPh>
    <rPh sb="49" eb="50">
      <t>ジョウ</t>
    </rPh>
    <rPh sb="52" eb="54">
      <t>サンテイ</t>
    </rPh>
    <phoneticPr fontId="1"/>
  </si>
  <si>
    <t>Ａ</t>
    <phoneticPr fontId="1"/>
  </si>
  <si>
    <t>Ｂ</t>
    <phoneticPr fontId="1"/>
  </si>
  <si>
    <t>本件設備投資による売上高増加見込額</t>
    <rPh sb="0" eb="2">
      <t>ホンケン</t>
    </rPh>
    <rPh sb="2" eb="4">
      <t>セツビ</t>
    </rPh>
    <rPh sb="4" eb="6">
      <t>トウシ</t>
    </rPh>
    <rPh sb="9" eb="12">
      <t>ウリアゲダカ</t>
    </rPh>
    <rPh sb="12" eb="14">
      <t>ゾウカ</t>
    </rPh>
    <rPh sb="14" eb="17">
      <t>ミコミガク</t>
    </rPh>
    <phoneticPr fontId="1"/>
  </si>
  <si>
    <t>Ｂ－Ａ</t>
    <phoneticPr fontId="1"/>
  </si>
  <si>
    <t>なお、設備投資後の投資計画期間において、当該売上高の増額はそのまま継続すると考えている。</t>
    <rPh sb="3" eb="5">
      <t>セツビ</t>
    </rPh>
    <rPh sb="5" eb="7">
      <t>トウシ</t>
    </rPh>
    <rPh sb="7" eb="8">
      <t>ゴ</t>
    </rPh>
    <rPh sb="9" eb="11">
      <t>トウシ</t>
    </rPh>
    <rPh sb="11" eb="13">
      <t>ケイカク</t>
    </rPh>
    <rPh sb="13" eb="15">
      <t>キカン</t>
    </rPh>
    <rPh sb="20" eb="22">
      <t>トウガイ</t>
    </rPh>
    <rPh sb="22" eb="25">
      <t>ウリアゲダカ</t>
    </rPh>
    <rPh sb="26" eb="28">
      <t>ゾウガク</t>
    </rPh>
    <rPh sb="33" eb="35">
      <t>ケイゾク</t>
    </rPh>
    <rPh sb="38" eb="39">
      <t>カンガ</t>
    </rPh>
    <phoneticPr fontId="1"/>
  </si>
  <si>
    <t>売上原価減少見込額算定表</t>
    <rPh sb="0" eb="2">
      <t>ウリア</t>
    </rPh>
    <rPh sb="2" eb="4">
      <t>ゲンカ</t>
    </rPh>
    <rPh sb="4" eb="6">
      <t>ゲンショウ</t>
    </rPh>
    <rPh sb="6" eb="8">
      <t>ミコミ</t>
    </rPh>
    <rPh sb="8" eb="9">
      <t>ガク</t>
    </rPh>
    <rPh sb="9" eb="11">
      <t>サンテイ</t>
    </rPh>
    <rPh sb="11" eb="12">
      <t>ソウヒョウ</t>
    </rPh>
    <phoneticPr fontId="1"/>
  </si>
  <si>
    <t>本件設備投資による売上原価減少見込額</t>
    <rPh sb="0" eb="2">
      <t>ホンケン</t>
    </rPh>
    <rPh sb="2" eb="4">
      <t>セツビ</t>
    </rPh>
    <rPh sb="4" eb="6">
      <t>トウシ</t>
    </rPh>
    <rPh sb="9" eb="11">
      <t>ウリアゲ</t>
    </rPh>
    <rPh sb="11" eb="13">
      <t>ゲンカ</t>
    </rPh>
    <rPh sb="13" eb="15">
      <t>ゲンショウ</t>
    </rPh>
    <rPh sb="15" eb="18">
      <t>ミコミガク</t>
    </rPh>
    <phoneticPr fontId="1"/>
  </si>
  <si>
    <t>直接材料費</t>
    <rPh sb="0" eb="2">
      <t>チョクセツ</t>
    </rPh>
    <rPh sb="2" eb="5">
      <t>ザイリョウヒ</t>
    </rPh>
    <phoneticPr fontId="1"/>
  </si>
  <si>
    <t>費目</t>
    <rPh sb="0" eb="2">
      <t>ヒモク</t>
    </rPh>
    <phoneticPr fontId="1"/>
  </si>
  <si>
    <t>本件設備導入による高性能エンジン部品にかかる製造費用の増減見込額としては、以下の費目</t>
    <rPh sb="0" eb="2">
      <t>ホンケン</t>
    </rPh>
    <rPh sb="2" eb="4">
      <t>セツビ</t>
    </rPh>
    <rPh sb="4" eb="6">
      <t>ドウニュウ</t>
    </rPh>
    <rPh sb="22" eb="24">
      <t>セイゾウ</t>
    </rPh>
    <rPh sb="25" eb="26">
      <t>ヨウ</t>
    </rPh>
    <rPh sb="27" eb="29">
      <t>ゾウゲン</t>
    </rPh>
    <rPh sb="29" eb="32">
      <t>ミコミガク</t>
    </rPh>
    <rPh sb="37" eb="39">
      <t>イカ</t>
    </rPh>
    <rPh sb="40" eb="42">
      <t>ヒモク</t>
    </rPh>
    <phoneticPr fontId="1"/>
  </si>
  <si>
    <t>を想定している。</t>
    <rPh sb="1" eb="3">
      <t>ソウテイ</t>
    </rPh>
    <phoneticPr fontId="1"/>
  </si>
  <si>
    <t>①新規設備への切り替えによる販売増加見込数量分の差額原価</t>
    <phoneticPr fontId="1"/>
  </si>
  <si>
    <t>直近実績に基づく完成品原価内訳</t>
    <rPh sb="0" eb="1">
      <t>チョク</t>
    </rPh>
    <rPh sb="1" eb="2">
      <t>チカ</t>
    </rPh>
    <rPh sb="2" eb="4">
      <t>ジッセキ</t>
    </rPh>
    <rPh sb="5" eb="6">
      <t>モト</t>
    </rPh>
    <rPh sb="8" eb="11">
      <t>カンセイヒン</t>
    </rPh>
    <phoneticPr fontId="1"/>
  </si>
  <si>
    <t>上記以外</t>
    <rPh sb="0" eb="2">
      <t>ジョウキ</t>
    </rPh>
    <rPh sb="2" eb="4">
      <t>イガイ</t>
    </rPh>
    <phoneticPr fontId="1"/>
  </si>
  <si>
    <t>合計</t>
    <rPh sb="0" eb="2">
      <t>ゴウケイ</t>
    </rPh>
    <phoneticPr fontId="1"/>
  </si>
  <si>
    <t>備考：</t>
    <rPh sb="0" eb="2">
      <t>ビコウ</t>
    </rPh>
    <phoneticPr fontId="1"/>
  </si>
  <si>
    <t>仕掛品、製品在庫は常に一定水準を維持する方針であるため、完成品数量と販売数量は一致する前提で作成している。</t>
    <rPh sb="0" eb="3">
      <t>シカカリヒン</t>
    </rPh>
    <rPh sb="4" eb="6">
      <t>セイヒン</t>
    </rPh>
    <rPh sb="6" eb="8">
      <t>ザイコ</t>
    </rPh>
    <rPh sb="9" eb="10">
      <t>ツネ</t>
    </rPh>
    <rPh sb="11" eb="13">
      <t>イッテイ</t>
    </rPh>
    <rPh sb="13" eb="15">
      <t>スイジュン</t>
    </rPh>
    <rPh sb="16" eb="18">
      <t>イジ</t>
    </rPh>
    <rPh sb="20" eb="22">
      <t>ホウシン</t>
    </rPh>
    <rPh sb="28" eb="31">
      <t>カンセイヒン</t>
    </rPh>
    <rPh sb="31" eb="33">
      <t>スウリョウ</t>
    </rPh>
    <rPh sb="34" eb="36">
      <t>ハンバイ</t>
    </rPh>
    <rPh sb="36" eb="38">
      <t>スウリョウ</t>
    </rPh>
    <rPh sb="39" eb="41">
      <t>イッチ</t>
    </rPh>
    <rPh sb="43" eb="45">
      <t>ゼンテイ</t>
    </rPh>
    <rPh sb="46" eb="48">
      <t>サクセイ</t>
    </rPh>
    <phoneticPr fontId="1"/>
  </si>
  <si>
    <t>製品単位当たり直接材費用</t>
    <rPh sb="0" eb="2">
      <t>セイヒン</t>
    </rPh>
    <phoneticPr fontId="1"/>
  </si>
  <si>
    <t>a</t>
    <phoneticPr fontId="1"/>
  </si>
  <si>
    <t>b</t>
    <phoneticPr fontId="1"/>
  </si>
  <si>
    <t>a×b</t>
    <phoneticPr fontId="1"/>
  </si>
  <si>
    <t>②仕損費発生額の減少見込み</t>
    <rPh sb="1" eb="3">
      <t>シソン</t>
    </rPh>
    <rPh sb="3" eb="4">
      <t>ヒ</t>
    </rPh>
    <rPh sb="4" eb="6">
      <t>ハッセイ</t>
    </rPh>
    <rPh sb="6" eb="7">
      <t>ガク</t>
    </rPh>
    <rPh sb="8" eb="10">
      <t>ゲンショウ</t>
    </rPh>
    <rPh sb="10" eb="12">
      <t>ミコ</t>
    </rPh>
    <phoneticPr fontId="1"/>
  </si>
  <si>
    <t>※３</t>
    <phoneticPr fontId="1"/>
  </si>
  <si>
    <t>※４</t>
    <phoneticPr fontId="1"/>
  </si>
  <si>
    <t>完成品数量（導入後）</t>
    <rPh sb="0" eb="3">
      <t>カンセイヒン</t>
    </rPh>
    <rPh sb="3" eb="5">
      <t>スウリョウ</t>
    </rPh>
    <rPh sb="6" eb="9">
      <t>ドウニュウゴ</t>
    </rPh>
    <phoneticPr fontId="1"/>
  </si>
  <si>
    <t>完成品数量（導入前）</t>
    <rPh sb="0" eb="3">
      <t>カンセイヒン</t>
    </rPh>
    <rPh sb="3" eb="5">
      <t>スウリョウ</t>
    </rPh>
    <rPh sb="6" eb="9">
      <t>ドウニュウマエ</t>
    </rPh>
    <phoneticPr fontId="1"/>
  </si>
  <si>
    <t>増加数量</t>
    <rPh sb="0" eb="2">
      <t>ゾウカ</t>
    </rPh>
    <rPh sb="2" eb="4">
      <t>スウリョウ</t>
    </rPh>
    <phoneticPr fontId="1"/>
  </si>
  <si>
    <t>減価償却費、仕損費負担額を除く。</t>
    <rPh sb="0" eb="2">
      <t>ゲンカ</t>
    </rPh>
    <rPh sb="2" eb="5">
      <t>ショウキャクヒ</t>
    </rPh>
    <rPh sb="6" eb="8">
      <t>シソン</t>
    </rPh>
    <rPh sb="8" eb="9">
      <t>ヒ</t>
    </rPh>
    <rPh sb="9" eb="12">
      <t>フタンガク</t>
    </rPh>
    <rPh sb="13" eb="14">
      <t>ノゾ</t>
    </rPh>
    <phoneticPr fontId="1"/>
  </si>
  <si>
    <t>c</t>
    <phoneticPr fontId="1"/>
  </si>
  <si>
    <t>d</t>
    <phoneticPr fontId="1"/>
  </si>
  <si>
    <t>d-c</t>
    <phoneticPr fontId="1"/>
  </si>
  <si>
    <t>※5</t>
    <phoneticPr fontId="1"/>
  </si>
  <si>
    <t>既存設備による仕損費発生額については、直近実績を示す当社原価計算システムからのアウトプット資料『平成○○年度における■■表』（添付○参照）より入力。</t>
    <rPh sb="0" eb="2">
      <t>キソン</t>
    </rPh>
    <rPh sb="2" eb="4">
      <t>セツビ</t>
    </rPh>
    <rPh sb="7" eb="9">
      <t>シソン</t>
    </rPh>
    <rPh sb="9" eb="10">
      <t>ヒ</t>
    </rPh>
    <rPh sb="10" eb="12">
      <t>ハッセイ</t>
    </rPh>
    <rPh sb="12" eb="13">
      <t>ガク</t>
    </rPh>
    <rPh sb="19" eb="21">
      <t>チョッキン</t>
    </rPh>
    <rPh sb="21" eb="23">
      <t>ジッセキ</t>
    </rPh>
    <rPh sb="24" eb="25">
      <t>シメ</t>
    </rPh>
    <rPh sb="48" eb="50">
      <t>ヘイセイ</t>
    </rPh>
    <rPh sb="52" eb="54">
      <t>ネンド</t>
    </rPh>
    <rPh sb="60" eb="61">
      <t>ヒョウ</t>
    </rPh>
    <rPh sb="63" eb="65">
      <t>テンプ</t>
    </rPh>
    <rPh sb="66" eb="68">
      <t>サンショウ</t>
    </rPh>
    <rPh sb="71" eb="73">
      <t>ニュウリョク</t>
    </rPh>
    <phoneticPr fontId="1"/>
  </si>
  <si>
    <t>既存設備による生産実績については、直近実績を示す当社原価計算システムからのアウトプット資料『平成○○年度における■■表』（添付○参照）より入力。</t>
    <rPh sb="0" eb="2">
      <t>キソン</t>
    </rPh>
    <rPh sb="2" eb="4">
      <t>セツビ</t>
    </rPh>
    <rPh sb="7" eb="9">
      <t>セイサン</t>
    </rPh>
    <rPh sb="9" eb="11">
      <t>ジッセキ</t>
    </rPh>
    <rPh sb="17" eb="19">
      <t>チョッキン</t>
    </rPh>
    <rPh sb="19" eb="21">
      <t>ジッセキ</t>
    </rPh>
    <rPh sb="22" eb="23">
      <t>シメ</t>
    </rPh>
    <rPh sb="46" eb="48">
      <t>ヘイセイ</t>
    </rPh>
    <rPh sb="50" eb="52">
      <t>ネンド</t>
    </rPh>
    <rPh sb="58" eb="59">
      <t>ヒョウ</t>
    </rPh>
    <rPh sb="61" eb="63">
      <t>テンプ</t>
    </rPh>
    <rPh sb="64" eb="66">
      <t>サンショウ</t>
    </rPh>
    <rPh sb="69" eb="71">
      <t>ニュウリョク</t>
    </rPh>
    <phoneticPr fontId="1"/>
  </si>
  <si>
    <t>既存設備による販売実績については、直近実績を示す当社会計システムからのアウトプット資料『平成○○年度における▲▲表』（添付○参照）より入力。</t>
    <rPh sb="7" eb="9">
      <t>ハンバイ</t>
    </rPh>
    <rPh sb="26" eb="28">
      <t>カイケイ</t>
    </rPh>
    <phoneticPr fontId="1"/>
  </si>
  <si>
    <t>設備導入による販売増加数量</t>
    <rPh sb="0" eb="2">
      <t>セツビ</t>
    </rPh>
    <rPh sb="2" eb="4">
      <t>ドウニュウ</t>
    </rPh>
    <rPh sb="7" eb="9">
      <t>ハンバイ</t>
    </rPh>
    <rPh sb="9" eb="11">
      <t>ゾウカ</t>
    </rPh>
    <rPh sb="11" eb="13">
      <t>スウリョウ</t>
    </rPh>
    <phoneticPr fontId="1"/>
  </si>
  <si>
    <t>※</t>
    <phoneticPr fontId="1"/>
  </si>
  <si>
    <t>完成品数量は生産計画総括表より転記。</t>
    <rPh sb="15" eb="17">
      <t>テンキ</t>
    </rPh>
    <phoneticPr fontId="1"/>
  </si>
  <si>
    <t>本件設備投資により、歩留り率が９５％から９９％まで改善すると見込んでおり、仕損品の発生は５％から１％となることを前提とし、</t>
    <rPh sb="0" eb="2">
      <t>ホンケン</t>
    </rPh>
    <rPh sb="2" eb="4">
      <t>セツビ</t>
    </rPh>
    <rPh sb="4" eb="6">
      <t>トウシ</t>
    </rPh>
    <rPh sb="10" eb="12">
      <t>ブド</t>
    </rPh>
    <rPh sb="13" eb="14">
      <t>リツ</t>
    </rPh>
    <rPh sb="25" eb="27">
      <t>カイゼン</t>
    </rPh>
    <rPh sb="30" eb="32">
      <t>ミコ</t>
    </rPh>
    <rPh sb="37" eb="39">
      <t>シソン</t>
    </rPh>
    <rPh sb="39" eb="40">
      <t>ヒン</t>
    </rPh>
    <rPh sb="41" eb="43">
      <t>ハッセイ</t>
    </rPh>
    <rPh sb="56" eb="58">
      <t>ゼンテイ</t>
    </rPh>
    <phoneticPr fontId="1"/>
  </si>
  <si>
    <t>新規設備における予想仕損費発生額は既存設備利用時の実績の５分の１の金額と見積もった。</t>
    <rPh sb="0" eb="2">
      <t>シンキ</t>
    </rPh>
    <rPh sb="2" eb="4">
      <t>セツビ</t>
    </rPh>
    <rPh sb="8" eb="10">
      <t>ヨソウ</t>
    </rPh>
    <rPh sb="10" eb="12">
      <t>シソン</t>
    </rPh>
    <rPh sb="12" eb="13">
      <t>ヒ</t>
    </rPh>
    <rPh sb="13" eb="15">
      <t>ハッセイ</t>
    </rPh>
    <rPh sb="15" eb="16">
      <t>ガク</t>
    </rPh>
    <rPh sb="17" eb="19">
      <t>キソン</t>
    </rPh>
    <rPh sb="19" eb="21">
      <t>セツビ</t>
    </rPh>
    <rPh sb="21" eb="24">
      <t>リヨウジ</t>
    </rPh>
    <rPh sb="25" eb="27">
      <t>ジッセキ</t>
    </rPh>
    <rPh sb="29" eb="30">
      <t>ブン</t>
    </rPh>
    <rPh sb="33" eb="35">
      <t>キンガク</t>
    </rPh>
    <rPh sb="36" eb="38">
      <t>ミツ</t>
    </rPh>
    <phoneticPr fontId="1"/>
  </si>
  <si>
    <t>千円</t>
    <rPh sb="0" eb="1">
      <t>セン</t>
    </rPh>
    <rPh sb="1" eb="2">
      <t>エン</t>
    </rPh>
    <phoneticPr fontId="1"/>
  </si>
  <si>
    <t>本設備を導入する生産工程における不良品の発生比率が格段に小さい実績があり、新規設備導入による不良品発生率は保守的に考えても1％程度と見込んでいる。</t>
    <rPh sb="0" eb="1">
      <t>ホン</t>
    </rPh>
    <rPh sb="1" eb="3">
      <t>セツビ</t>
    </rPh>
    <rPh sb="4" eb="6">
      <t>ドウニュウ</t>
    </rPh>
    <rPh sb="8" eb="10">
      <t>セイサン</t>
    </rPh>
    <rPh sb="10" eb="12">
      <t>コウテイ</t>
    </rPh>
    <rPh sb="16" eb="17">
      <t>フ</t>
    </rPh>
    <rPh sb="17" eb="19">
      <t>リョウヒン</t>
    </rPh>
    <rPh sb="18" eb="19">
      <t>ヒン</t>
    </rPh>
    <rPh sb="20" eb="22">
      <t>ハッセイ</t>
    </rPh>
    <rPh sb="22" eb="24">
      <t>ヒリツ</t>
    </rPh>
    <rPh sb="25" eb="27">
      <t>カクダン</t>
    </rPh>
    <rPh sb="28" eb="29">
      <t>チイ</t>
    </rPh>
    <rPh sb="31" eb="33">
      <t>ジッセキ</t>
    </rPh>
    <rPh sb="37" eb="39">
      <t>シンキ</t>
    </rPh>
    <rPh sb="39" eb="41">
      <t>セツビ</t>
    </rPh>
    <rPh sb="41" eb="43">
      <t>ドウニュウ</t>
    </rPh>
    <rPh sb="46" eb="49">
      <t>フリョウヒン</t>
    </rPh>
    <rPh sb="49" eb="52">
      <t>ハッセイリツ</t>
    </rPh>
    <rPh sb="53" eb="56">
      <t>ホシュテキ</t>
    </rPh>
    <rPh sb="57" eb="58">
      <t>カンガ</t>
    </rPh>
    <rPh sb="63" eb="65">
      <t>テイド</t>
    </rPh>
    <rPh sb="66" eb="68">
      <t>ミコ</t>
    </rPh>
    <phoneticPr fontId="1"/>
  </si>
  <si>
    <t>申請書記載例を作成する際に使用する根拠資料例③</t>
    <rPh sb="0" eb="3">
      <t>シンセイショ</t>
    </rPh>
    <rPh sb="3" eb="6">
      <t>キサイレイ</t>
    </rPh>
    <rPh sb="7" eb="9">
      <t>サクセイ</t>
    </rPh>
    <rPh sb="11" eb="12">
      <t>サイ</t>
    </rPh>
    <rPh sb="13" eb="15">
      <t>シヨウ</t>
    </rPh>
    <rPh sb="17" eb="19">
      <t>コンキョ</t>
    </rPh>
    <rPh sb="19" eb="21">
      <t>シリョウ</t>
    </rPh>
    <rPh sb="21" eb="22">
      <t>レイ</t>
    </rPh>
    <phoneticPr fontId="1"/>
  </si>
  <si>
    <t>申請書記載例を作成する際に使用する根拠資料例②</t>
    <rPh sb="0" eb="3">
      <t>シンセイショ</t>
    </rPh>
    <rPh sb="3" eb="6">
      <t>キサイレイ</t>
    </rPh>
    <rPh sb="7" eb="9">
      <t>サクセイ</t>
    </rPh>
    <rPh sb="11" eb="12">
      <t>サイ</t>
    </rPh>
    <rPh sb="13" eb="15">
      <t>シヨウ</t>
    </rPh>
    <rPh sb="17" eb="19">
      <t>コンキョ</t>
    </rPh>
    <rPh sb="19" eb="21">
      <t>シリョウ</t>
    </rPh>
    <rPh sb="21" eb="22">
      <t>レイ</t>
    </rPh>
    <phoneticPr fontId="1"/>
  </si>
  <si>
    <t>申請書記載例を作成する際に使用する根拠資料例①</t>
    <rPh sb="0" eb="3">
      <t>シンセイショ</t>
    </rPh>
    <rPh sb="3" eb="6">
      <t>キサイレイ</t>
    </rPh>
    <rPh sb="7" eb="9">
      <t>サクセイ</t>
    </rPh>
    <rPh sb="11" eb="12">
      <t>サイ</t>
    </rPh>
    <rPh sb="13" eb="15">
      <t>シヨウ</t>
    </rPh>
    <rPh sb="17" eb="19">
      <t>コンキョ</t>
    </rPh>
    <rPh sb="19" eb="21">
      <t>シリョウ</t>
    </rPh>
    <rPh sb="21" eb="22">
      <t>レイ</t>
    </rPh>
    <phoneticPr fontId="1"/>
  </si>
  <si>
    <t>直接材料費以外の費目については、追加原価の発生は見込まれない。（添付○参照）</t>
    <rPh sb="0" eb="2">
      <t>チョクセツ</t>
    </rPh>
    <rPh sb="2" eb="5">
      <t>ザイリョウヒ</t>
    </rPh>
    <rPh sb="5" eb="7">
      <t>イガイ</t>
    </rPh>
    <rPh sb="8" eb="10">
      <t>ヒモク</t>
    </rPh>
    <rPh sb="16" eb="18">
      <t>ツイカ</t>
    </rPh>
    <rPh sb="18" eb="20">
      <t>ゲンカ</t>
    </rPh>
    <rPh sb="21" eb="23">
      <t>ハッセイ</t>
    </rPh>
    <rPh sb="24" eb="26">
      <t>ミコ</t>
    </rPh>
    <rPh sb="32" eb="34">
      <t>テンプ</t>
    </rPh>
    <rPh sb="35" eb="37">
      <t>サンショウ</t>
    </rPh>
    <phoneticPr fontId="1"/>
  </si>
  <si>
    <t>千円/トン</t>
    <rPh sb="0" eb="1">
      <t>セン</t>
    </rPh>
    <rPh sb="1" eb="2">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</si>
</sst>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Red]\-#,##0\ "/>
    <numFmt numFmtId="177" formatCode="0.0%"/>
    <numFmt numFmtId="178" formatCode="#,##0_ "/>
    <numFmt numFmtId="179" formatCode="#,##0.0_ ;[Red]\-#,##0.0\ "/>
    <numFmt numFmtId="180" formatCode="#,##0.00_ "/>
  </numFmts>
  <fonts count="1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sz val="14"/>
      <color theme="1"/>
      <name val="ＭＳ Ｐゴシック"/>
      <family val="2"/>
      <charset val="128"/>
      <scheme val="minor"/>
    </font>
    <font>
      <b/>
      <u/>
      <sz val="14"/>
      <color theme="1"/>
      <name val="ＭＳ Ｐゴシック"/>
      <family val="2"/>
      <charset val="128"/>
      <scheme val="minor"/>
    </font>
    <font>
      <sz val="10"/>
      <color theme="1"/>
      <name val="ＭＳ Ｐゴシック"/>
      <family val="2"/>
      <charset val="128"/>
      <scheme val="minor"/>
    </font>
    <font>
      <b/>
      <u/>
      <sz val="10"/>
      <color theme="1"/>
      <name val="ＭＳ Ｐゴシック"/>
      <family val="3"/>
      <charset val="128"/>
      <scheme val="minor"/>
    </font>
    <font>
      <sz val="10"/>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u/>
      <sz val="14"/>
      <color theme="1"/>
      <name val="ＭＳ Ｐゴシック"/>
      <family val="2"/>
      <charset val="128"/>
      <scheme val="minor"/>
    </font>
    <font>
      <sz val="16"/>
      <color theme="1"/>
      <name val="ＭＳ Ｐゴシック"/>
      <family val="3"/>
      <charset val="128"/>
      <scheme val="minor"/>
    </font>
    <font>
      <sz val="16"/>
      <color theme="1"/>
      <name val="ＭＳ Ｐゴシック"/>
      <family val="2"/>
      <charset val="128"/>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62">
    <xf numFmtId="0" fontId="0" fillId="0" borderId="0" xfId="0">
      <alignment vertical="center"/>
    </xf>
    <xf numFmtId="0" fontId="4" fillId="0" borderId="0" xfId="0" applyFont="1" applyAlignment="1">
      <alignment horizontal="center" vertical="center"/>
    </xf>
    <xf numFmtId="0" fontId="5" fillId="0" borderId="0" xfId="0" applyFont="1" applyAlignment="1">
      <alignment horizontal="left" vertical="center"/>
    </xf>
    <xf numFmtId="0" fontId="4" fillId="0" borderId="0" xfId="0" applyFont="1" applyAlignment="1">
      <alignment vertical="center"/>
    </xf>
    <xf numFmtId="0" fontId="3" fillId="0" borderId="0" xfId="0" applyFont="1" applyAlignment="1">
      <alignment vertical="center"/>
    </xf>
    <xf numFmtId="0" fontId="7" fillId="0" borderId="0" xfId="0" applyFont="1" applyAlignment="1">
      <alignment vertical="center"/>
    </xf>
    <xf numFmtId="0" fontId="4" fillId="0" borderId="0" xfId="0" applyFont="1" applyAlignment="1"/>
    <xf numFmtId="0" fontId="6" fillId="0" borderId="0" xfId="0" applyFont="1" applyAlignment="1"/>
    <xf numFmtId="38" fontId="4" fillId="0" borderId="1" xfId="1" applyFont="1" applyBorder="1" applyAlignment="1">
      <alignment vertical="center"/>
    </xf>
    <xf numFmtId="38" fontId="4" fillId="0" borderId="0" xfId="1" applyFont="1" applyAlignment="1">
      <alignment vertical="center"/>
    </xf>
    <xf numFmtId="38" fontId="4" fillId="0" borderId="0" xfId="1" applyFont="1" applyBorder="1" applyAlignment="1">
      <alignment vertical="center"/>
    </xf>
    <xf numFmtId="0" fontId="9" fillId="0" borderId="0" xfId="0" applyFont="1">
      <alignment vertical="center"/>
    </xf>
    <xf numFmtId="177" fontId="9" fillId="0" borderId="0" xfId="0" applyNumberFormat="1" applyFont="1">
      <alignment vertical="center"/>
    </xf>
    <xf numFmtId="0" fontId="3" fillId="0" borderId="0" xfId="0" applyFont="1">
      <alignment vertical="center"/>
    </xf>
    <xf numFmtId="0" fontId="10" fillId="0" borderId="0" xfId="0" applyFont="1">
      <alignment vertical="center"/>
    </xf>
    <xf numFmtId="0" fontId="8" fillId="0" borderId="0" xfId="0" applyFont="1">
      <alignment vertical="center"/>
    </xf>
    <xf numFmtId="38" fontId="0" fillId="0" borderId="0" xfId="1" applyFont="1">
      <alignment vertical="center"/>
    </xf>
    <xf numFmtId="38" fontId="10" fillId="0" borderId="0" xfId="1" applyFont="1">
      <alignment vertical="center"/>
    </xf>
    <xf numFmtId="0" fontId="10" fillId="0" borderId="0" xfId="0" applyFont="1" applyAlignment="1">
      <alignment horizontal="right" vertical="center"/>
    </xf>
    <xf numFmtId="0" fontId="3" fillId="0" borderId="0" xfId="0" applyFont="1" applyAlignment="1">
      <alignment horizontal="right" vertical="center"/>
    </xf>
    <xf numFmtId="38" fontId="10" fillId="0" borderId="0" xfId="1" applyFont="1" applyAlignment="1">
      <alignment horizontal="right" vertical="center"/>
    </xf>
    <xf numFmtId="0" fontId="10" fillId="0" borderId="0" xfId="0" applyFont="1" applyAlignment="1">
      <alignment horizontal="left" vertical="center"/>
    </xf>
    <xf numFmtId="0" fontId="11" fillId="0" borderId="0" xfId="0" applyFont="1">
      <alignment vertical="center"/>
    </xf>
    <xf numFmtId="0" fontId="9" fillId="0" borderId="0" xfId="0" applyFont="1" applyAlignment="1">
      <alignment horizontal="left" vertical="center"/>
    </xf>
    <xf numFmtId="0" fontId="12" fillId="0" borderId="0" xfId="0" applyFont="1">
      <alignment vertical="center"/>
    </xf>
    <xf numFmtId="0" fontId="8" fillId="0" borderId="0" xfId="0" applyFont="1" applyAlignment="1">
      <alignment horizontal="right" vertical="center"/>
    </xf>
    <xf numFmtId="0" fontId="9" fillId="0" borderId="0" xfId="0" applyFont="1" applyAlignment="1">
      <alignment horizontal="right" vertical="center"/>
    </xf>
    <xf numFmtId="0" fontId="14" fillId="0" borderId="0" xfId="0" applyFont="1" applyAlignment="1">
      <alignment horizontal="center" vertical="center"/>
    </xf>
    <xf numFmtId="0" fontId="13" fillId="0" borderId="0" xfId="0" applyFont="1" applyAlignment="1">
      <alignment horizontal="left"/>
    </xf>
    <xf numFmtId="38" fontId="10" fillId="0" borderId="0" xfId="0" applyNumberFormat="1" applyFont="1" applyAlignment="1">
      <alignment horizontal="right" vertical="center"/>
    </xf>
    <xf numFmtId="0" fontId="3" fillId="0" borderId="0" xfId="0" applyFont="1" applyAlignment="1">
      <alignment horizontal="left" vertical="center"/>
    </xf>
    <xf numFmtId="0" fontId="0" fillId="0" borderId="0" xfId="0" applyAlignment="1">
      <alignment horizontal="right" vertical="center"/>
    </xf>
    <xf numFmtId="178" fontId="4" fillId="0" borderId="1" xfId="0" applyNumberFormat="1" applyFont="1" applyBorder="1">
      <alignment vertical="center"/>
    </xf>
    <xf numFmtId="180" fontId="4" fillId="0" borderId="1" xfId="0" applyNumberFormat="1" applyFont="1" applyBorder="1" applyAlignment="1">
      <alignment horizontal="right" vertical="center"/>
    </xf>
    <xf numFmtId="176" fontId="4" fillId="0" borderId="1" xfId="0" applyNumberFormat="1" applyFont="1" applyBorder="1">
      <alignment vertical="center"/>
    </xf>
    <xf numFmtId="38" fontId="4" fillId="0" borderId="2" xfId="0" applyNumberFormat="1" applyFont="1" applyBorder="1">
      <alignment vertical="center"/>
    </xf>
    <xf numFmtId="0" fontId="4" fillId="0" borderId="0" xfId="0" applyFont="1" applyAlignment="1">
      <alignment horizontal="right"/>
    </xf>
    <xf numFmtId="38" fontId="9" fillId="0" borderId="1" xfId="1" applyFont="1" applyBorder="1">
      <alignment vertical="center"/>
    </xf>
    <xf numFmtId="38" fontId="9" fillId="0" borderId="0" xfId="1" applyFont="1">
      <alignment vertical="center"/>
    </xf>
    <xf numFmtId="179" fontId="9" fillId="0" borderId="2" xfId="1" applyNumberFormat="1" applyFont="1" applyBorder="1">
      <alignment vertical="center"/>
    </xf>
    <xf numFmtId="38" fontId="9" fillId="0" borderId="2" xfId="1" applyFont="1" applyBorder="1">
      <alignment vertical="center"/>
    </xf>
    <xf numFmtId="177" fontId="9" fillId="0" borderId="2" xfId="0" applyNumberFormat="1" applyFont="1" applyBorder="1">
      <alignment vertical="center"/>
    </xf>
    <xf numFmtId="38" fontId="9" fillId="0" borderId="0" xfId="1" applyFont="1" applyAlignment="1">
      <alignment horizontal="right" vertical="center"/>
    </xf>
    <xf numFmtId="38" fontId="9" fillId="0" borderId="0" xfId="0" applyNumberFormat="1" applyFont="1" applyAlignment="1">
      <alignment horizontal="right" vertical="center"/>
    </xf>
    <xf numFmtId="0" fontId="16" fillId="0" borderId="0" xfId="0" applyFont="1" applyBorder="1" applyAlignment="1">
      <alignment horizontal="center" vertical="center"/>
    </xf>
    <xf numFmtId="0" fontId="15" fillId="0" borderId="0" xfId="0" applyFont="1" applyBorder="1" applyAlignment="1">
      <alignment horizontal="center" vertical="center"/>
    </xf>
    <xf numFmtId="0" fontId="4" fillId="0" borderId="3" xfId="0" applyFont="1" applyBorder="1" applyAlignment="1">
      <alignment horizontal="center" vertical="center" wrapText="1"/>
    </xf>
    <xf numFmtId="0" fontId="0" fillId="0" borderId="3" xfId="0" applyBorder="1" applyAlignment="1">
      <alignment vertical="center" wrapText="1"/>
    </xf>
    <xf numFmtId="0" fontId="4" fillId="0" borderId="3" xfId="0" applyFont="1" applyBorder="1" applyAlignment="1">
      <alignment horizontal="center" vertical="center"/>
    </xf>
    <xf numFmtId="0" fontId="0" fillId="0" borderId="3" xfId="0" applyBorder="1" applyAlignment="1">
      <alignment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0" fillId="0" borderId="3"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3"/>
  <sheetViews>
    <sheetView tabSelected="1" zoomScaleNormal="100" workbookViewId="0">
      <selection activeCell="E2" sqref="E2"/>
    </sheetView>
  </sheetViews>
  <sheetFormatPr defaultRowHeight="17.25" x14ac:dyDescent="0.15"/>
  <cols>
    <col min="1" max="1" width="9" style="1"/>
    <col min="4" max="4" width="9" style="16"/>
  </cols>
  <sheetData>
    <row r="1" spans="1:18" ht="17.25" customHeight="1" x14ac:dyDescent="0.15">
      <c r="K1" s="50" t="s">
        <v>80</v>
      </c>
      <c r="L1" s="51"/>
      <c r="M1" s="51"/>
      <c r="N1" s="51"/>
      <c r="O1" s="51"/>
      <c r="P1" s="51"/>
      <c r="Q1" s="51"/>
      <c r="R1" s="52"/>
    </row>
    <row r="2" spans="1:18" ht="18" customHeight="1" thickBot="1" x14ac:dyDescent="0.2">
      <c r="K2" s="53"/>
      <c r="L2" s="54"/>
      <c r="M2" s="54"/>
      <c r="N2" s="54"/>
      <c r="O2" s="54"/>
      <c r="P2" s="54"/>
      <c r="Q2" s="54"/>
      <c r="R2" s="55"/>
    </row>
    <row r="3" spans="1:18" ht="18" customHeight="1" x14ac:dyDescent="0.15">
      <c r="K3" s="44"/>
      <c r="L3" s="44"/>
      <c r="M3" s="44"/>
      <c r="N3" s="44"/>
      <c r="O3" s="44"/>
      <c r="P3" s="44"/>
      <c r="Q3" s="44"/>
      <c r="R3" s="44"/>
    </row>
    <row r="4" spans="1:18" ht="18" customHeight="1" x14ac:dyDescent="0.15">
      <c r="K4" s="44"/>
      <c r="L4" s="44"/>
      <c r="M4" s="44"/>
      <c r="N4" s="44"/>
      <c r="O4" s="44"/>
      <c r="P4" s="44"/>
      <c r="Q4" s="44"/>
      <c r="R4" s="44"/>
    </row>
    <row r="5" spans="1:18" ht="18" customHeight="1" x14ac:dyDescent="0.15">
      <c r="K5" s="44"/>
      <c r="L5" s="44"/>
      <c r="M5" s="44"/>
      <c r="N5" s="44"/>
      <c r="O5" s="44"/>
      <c r="P5" s="44"/>
      <c r="Q5" s="44"/>
      <c r="R5" s="44"/>
    </row>
    <row r="6" spans="1:18" x14ac:dyDescent="0.15">
      <c r="A6" s="2" t="s">
        <v>28</v>
      </c>
    </row>
    <row r="8" spans="1:18" x14ac:dyDescent="0.15">
      <c r="A8" s="46" t="s">
        <v>18</v>
      </c>
      <c r="B8" s="47"/>
      <c r="C8" s="47"/>
      <c r="D8" s="47"/>
      <c r="E8" s="47"/>
      <c r="F8" s="47"/>
      <c r="H8" s="48" t="s">
        <v>19</v>
      </c>
      <c r="I8" s="49"/>
      <c r="J8" s="49"/>
      <c r="K8" s="49"/>
      <c r="L8" s="49"/>
      <c r="M8" s="49"/>
    </row>
    <row r="9" spans="1:18" s="18" customFormat="1" ht="14.25" x14ac:dyDescent="0.15">
      <c r="D9" s="20"/>
      <c r="F9" s="19" t="s">
        <v>20</v>
      </c>
      <c r="H9" s="19"/>
      <c r="K9" s="20"/>
      <c r="M9" s="14"/>
    </row>
    <row r="10" spans="1:18" x14ac:dyDescent="0.15">
      <c r="A10" s="1" t="s">
        <v>0</v>
      </c>
      <c r="B10" s="13" t="s">
        <v>6</v>
      </c>
      <c r="C10" s="14"/>
      <c r="D10" s="37">
        <v>100</v>
      </c>
      <c r="E10" s="15" t="s">
        <v>7</v>
      </c>
      <c r="F10" s="14"/>
      <c r="G10" s="14"/>
      <c r="H10" s="1" t="s">
        <v>0</v>
      </c>
      <c r="I10" s="13" t="s">
        <v>6</v>
      </c>
      <c r="J10" s="14"/>
      <c r="K10" s="37">
        <v>100</v>
      </c>
      <c r="L10" s="15" t="s">
        <v>7</v>
      </c>
      <c r="M10" s="14"/>
      <c r="N10" s="14"/>
    </row>
    <row r="11" spans="1:18" x14ac:dyDescent="0.15">
      <c r="B11" s="14"/>
      <c r="C11" s="14"/>
      <c r="D11" s="38"/>
      <c r="E11" s="14"/>
      <c r="F11" s="14"/>
      <c r="G11" s="14"/>
      <c r="H11" s="1"/>
      <c r="I11" s="14"/>
      <c r="J11" s="14"/>
      <c r="K11" s="38"/>
      <c r="L11" s="14"/>
      <c r="M11" s="14"/>
      <c r="N11" s="14"/>
    </row>
    <row r="12" spans="1:18" x14ac:dyDescent="0.15">
      <c r="B12" s="14"/>
      <c r="C12" s="14"/>
      <c r="D12" s="38"/>
      <c r="E12" s="14"/>
      <c r="F12" s="14"/>
      <c r="G12" s="14"/>
      <c r="H12" s="1"/>
      <c r="I12" s="14"/>
      <c r="J12" s="14"/>
      <c r="K12" s="38"/>
      <c r="L12" s="14"/>
      <c r="M12" s="14"/>
      <c r="N12" s="14"/>
    </row>
    <row r="13" spans="1:18" x14ac:dyDescent="0.15">
      <c r="A13" s="1" t="s">
        <v>4</v>
      </c>
      <c r="B13" s="13" t="s">
        <v>5</v>
      </c>
      <c r="C13" s="14"/>
      <c r="D13" s="37">
        <v>10000</v>
      </c>
      <c r="E13" s="15" t="s">
        <v>7</v>
      </c>
      <c r="F13" s="14"/>
      <c r="G13" s="14"/>
      <c r="H13" s="1" t="s">
        <v>4</v>
      </c>
      <c r="I13" s="13" t="s">
        <v>5</v>
      </c>
      <c r="J13" s="14"/>
      <c r="K13" s="37">
        <v>12000</v>
      </c>
      <c r="L13" s="15" t="s">
        <v>7</v>
      </c>
      <c r="M13" s="14" t="s">
        <v>21</v>
      </c>
      <c r="N13" s="14"/>
    </row>
    <row r="14" spans="1:18" ht="18" thickBot="1" x14ac:dyDescent="0.2">
      <c r="B14" s="14"/>
      <c r="C14" s="14"/>
      <c r="D14" s="38"/>
      <c r="E14" s="14"/>
      <c r="F14" s="14"/>
      <c r="G14" s="14"/>
      <c r="H14" s="1"/>
      <c r="I14" s="14"/>
      <c r="J14" s="14"/>
      <c r="K14" s="38"/>
      <c r="L14" s="14"/>
      <c r="M14" s="14"/>
      <c r="N14" s="14"/>
    </row>
    <row r="15" spans="1:18" ht="18" thickBot="1" x14ac:dyDescent="0.2">
      <c r="B15" s="14" t="s">
        <v>17</v>
      </c>
      <c r="C15" s="14" t="s">
        <v>16</v>
      </c>
      <c r="D15" s="40">
        <f>D10+D13</f>
        <v>10100</v>
      </c>
      <c r="E15" s="15" t="s">
        <v>7</v>
      </c>
      <c r="F15" s="14"/>
      <c r="G15" s="14"/>
      <c r="H15" s="1"/>
      <c r="I15" s="14" t="s">
        <v>17</v>
      </c>
      <c r="J15" s="14" t="s">
        <v>16</v>
      </c>
      <c r="K15" s="40">
        <f>K10+K13</f>
        <v>12100</v>
      </c>
      <c r="L15" s="15" t="s">
        <v>7</v>
      </c>
      <c r="M15" s="14"/>
      <c r="N15" s="14"/>
    </row>
    <row r="16" spans="1:18" x14ac:dyDescent="0.15">
      <c r="B16" s="14"/>
      <c r="C16" s="14"/>
      <c r="D16" s="38"/>
      <c r="E16" s="15"/>
      <c r="F16" s="14"/>
      <c r="G16" s="14"/>
      <c r="H16" s="1"/>
      <c r="I16" s="14"/>
      <c r="J16" s="14"/>
      <c r="K16" s="38"/>
      <c r="L16" s="15"/>
      <c r="M16" s="14"/>
      <c r="N16" s="14"/>
    </row>
    <row r="17" spans="1:14" x14ac:dyDescent="0.15">
      <c r="B17" s="14"/>
      <c r="C17" s="14"/>
      <c r="D17" s="38"/>
      <c r="E17" s="15"/>
      <c r="F17" s="11"/>
      <c r="G17" s="14"/>
      <c r="H17" s="1"/>
      <c r="I17" s="14"/>
      <c r="J17" s="14"/>
      <c r="K17" s="38"/>
      <c r="L17" s="15"/>
      <c r="M17" s="11"/>
      <c r="N17" s="14"/>
    </row>
    <row r="18" spans="1:14" x14ac:dyDescent="0.15">
      <c r="A18" s="1" t="s">
        <v>8</v>
      </c>
      <c r="B18" s="14" t="s">
        <v>11</v>
      </c>
      <c r="C18" s="14"/>
      <c r="D18" s="38"/>
      <c r="E18" s="15"/>
      <c r="F18" s="11"/>
      <c r="G18" s="14"/>
      <c r="H18" s="1" t="s">
        <v>8</v>
      </c>
      <c r="I18" s="14" t="s">
        <v>11</v>
      </c>
      <c r="J18" s="14"/>
      <c r="K18" s="38"/>
      <c r="L18" s="15"/>
      <c r="M18" s="11"/>
      <c r="N18" s="14"/>
    </row>
    <row r="19" spans="1:14" ht="18" thickBot="1" x14ac:dyDescent="0.2">
      <c r="B19" s="14"/>
      <c r="C19" s="14" t="s">
        <v>10</v>
      </c>
      <c r="D19" s="38">
        <f>D15*F19</f>
        <v>505.00000000000045</v>
      </c>
      <c r="E19" s="15" t="s">
        <v>7</v>
      </c>
      <c r="F19" s="12">
        <f>1-F20</f>
        <v>5.0000000000000044E-2</v>
      </c>
      <c r="G19" s="14"/>
      <c r="H19" s="1"/>
      <c r="I19" s="14"/>
      <c r="J19" s="14" t="s">
        <v>10</v>
      </c>
      <c r="K19" s="38">
        <f>K15*M19</f>
        <v>121.00000000000011</v>
      </c>
      <c r="L19" s="15" t="s">
        <v>7</v>
      </c>
      <c r="M19" s="12">
        <f>1-M20</f>
        <v>1.0000000000000009E-2</v>
      </c>
      <c r="N19" s="14"/>
    </row>
    <row r="20" spans="1:14" ht="18" thickBot="1" x14ac:dyDescent="0.2">
      <c r="B20" s="14"/>
      <c r="C20" s="14" t="s">
        <v>9</v>
      </c>
      <c r="D20" s="37">
        <f>D15*F20</f>
        <v>9595</v>
      </c>
      <c r="E20" s="15" t="s">
        <v>7</v>
      </c>
      <c r="F20" s="41">
        <v>0.95</v>
      </c>
      <c r="G20" s="14"/>
      <c r="H20" s="1"/>
      <c r="I20" s="14"/>
      <c r="J20" s="14" t="s">
        <v>9</v>
      </c>
      <c r="K20" s="37">
        <f>K15*M20</f>
        <v>11979</v>
      </c>
      <c r="L20" s="15" t="s">
        <v>7</v>
      </c>
      <c r="M20" s="41">
        <v>0.99</v>
      </c>
      <c r="N20" s="14" t="s">
        <v>22</v>
      </c>
    </row>
    <row r="21" spans="1:14" x14ac:dyDescent="0.15">
      <c r="B21" s="14"/>
      <c r="C21" s="14"/>
      <c r="D21" s="38"/>
      <c r="E21" s="14"/>
      <c r="F21" s="11"/>
      <c r="G21" s="14"/>
      <c r="H21" s="1"/>
      <c r="I21" s="14"/>
      <c r="J21" s="14"/>
      <c r="K21" s="38"/>
      <c r="L21" s="14"/>
      <c r="M21" s="14"/>
      <c r="N21" s="14"/>
    </row>
    <row r="22" spans="1:14" x14ac:dyDescent="0.15">
      <c r="A22" s="1" t="s">
        <v>12</v>
      </c>
      <c r="B22" s="13" t="s">
        <v>13</v>
      </c>
      <c r="C22" s="14"/>
      <c r="D22" s="37">
        <v>100</v>
      </c>
      <c r="E22" s="15" t="s">
        <v>7</v>
      </c>
      <c r="F22" s="14"/>
      <c r="G22" s="14"/>
      <c r="H22" s="1" t="s">
        <v>12</v>
      </c>
      <c r="I22" s="13" t="s">
        <v>13</v>
      </c>
      <c r="J22" s="14"/>
      <c r="K22" s="37">
        <v>100</v>
      </c>
      <c r="L22" s="15" t="s">
        <v>7</v>
      </c>
      <c r="M22" s="14" t="s">
        <v>23</v>
      </c>
      <c r="N22" s="14"/>
    </row>
    <row r="23" spans="1:14" ht="18" thickBot="1" x14ac:dyDescent="0.2">
      <c r="B23" s="14"/>
      <c r="C23" s="14"/>
      <c r="D23" s="38"/>
      <c r="E23" s="14"/>
      <c r="F23" s="14"/>
      <c r="G23" s="14"/>
      <c r="H23" s="1"/>
      <c r="I23" s="14"/>
      <c r="J23" s="14"/>
      <c r="K23" s="38"/>
      <c r="L23" s="14"/>
      <c r="M23" s="14"/>
      <c r="N23" s="14"/>
    </row>
    <row r="24" spans="1:14" ht="18" thickBot="1" x14ac:dyDescent="0.2">
      <c r="A24" s="1" t="s">
        <v>14</v>
      </c>
      <c r="B24" s="14" t="s">
        <v>15</v>
      </c>
      <c r="C24" s="14" t="s">
        <v>16</v>
      </c>
      <c r="D24" s="40">
        <f>D20-D22</f>
        <v>9495</v>
      </c>
      <c r="E24" s="15" t="s">
        <v>7</v>
      </c>
      <c r="F24" s="14"/>
      <c r="G24" s="14"/>
      <c r="H24" s="1" t="s">
        <v>14</v>
      </c>
      <c r="I24" s="14" t="s">
        <v>15</v>
      </c>
      <c r="J24" s="14" t="s">
        <v>16</v>
      </c>
      <c r="K24" s="40">
        <f>K20-K22</f>
        <v>11879</v>
      </c>
      <c r="L24" s="15" t="s">
        <v>7</v>
      </c>
      <c r="M24" s="14" t="s">
        <v>23</v>
      </c>
      <c r="N24" s="14"/>
    </row>
    <row r="25" spans="1:14" x14ac:dyDescent="0.15">
      <c r="B25" s="14"/>
      <c r="C25" s="14"/>
      <c r="D25" s="17"/>
      <c r="E25" s="14"/>
      <c r="F25" s="14"/>
      <c r="G25" s="14"/>
      <c r="H25" s="1"/>
      <c r="I25" s="14"/>
      <c r="J25" s="14"/>
      <c r="K25" s="17"/>
      <c r="L25" s="14"/>
      <c r="M25" s="14"/>
      <c r="N25" s="14"/>
    </row>
    <row r="26" spans="1:14" s="18" customFormat="1" ht="14.25" x14ac:dyDescent="0.15">
      <c r="A26" s="19" t="s">
        <v>20</v>
      </c>
      <c r="B26" s="21" t="s">
        <v>69</v>
      </c>
      <c r="D26" s="20"/>
    </row>
    <row r="27" spans="1:14" ht="14.25" x14ac:dyDescent="0.15">
      <c r="A27" s="19" t="s">
        <v>21</v>
      </c>
      <c r="B27" s="14" t="s">
        <v>24</v>
      </c>
      <c r="C27" s="14"/>
      <c r="D27" s="17"/>
      <c r="E27" s="14"/>
      <c r="F27" s="14"/>
      <c r="G27" s="14"/>
      <c r="H27" s="14"/>
    </row>
    <row r="28" spans="1:14" ht="14.25" x14ac:dyDescent="0.15">
      <c r="A28" s="19" t="s">
        <v>22</v>
      </c>
      <c r="B28" s="14" t="s">
        <v>77</v>
      </c>
    </row>
    <row r="29" spans="1:14" ht="14.25" x14ac:dyDescent="0.15">
      <c r="A29" s="19"/>
      <c r="B29" s="14" t="s">
        <v>25</v>
      </c>
    </row>
    <row r="30" spans="1:14" ht="14.25" x14ac:dyDescent="0.15">
      <c r="A30" s="19" t="s">
        <v>23</v>
      </c>
      <c r="B30" s="14" t="s">
        <v>26</v>
      </c>
    </row>
    <row r="31" spans="1:14" ht="14.25" x14ac:dyDescent="0.15">
      <c r="A31" s="19"/>
      <c r="B31" s="14" t="s">
        <v>27</v>
      </c>
    </row>
    <row r="32" spans="1:14" ht="14.25" x14ac:dyDescent="0.15">
      <c r="A32" s="19" t="s">
        <v>51</v>
      </c>
      <c r="B32" s="14" t="s">
        <v>52</v>
      </c>
    </row>
    <row r="33" spans="1:1" ht="14.25" x14ac:dyDescent="0.15">
      <c r="A33" s="19"/>
    </row>
  </sheetData>
  <mergeCells count="3">
    <mergeCell ref="A8:F8"/>
    <mergeCell ref="H8:M8"/>
    <mergeCell ref="K1:R2"/>
  </mergeCells>
  <phoneticPr fontId="1"/>
  <pageMargins left="0.70866141732283472" right="0.70866141732283472" top="0.74803149606299213" bottom="0.74803149606299213" header="0.31496062992125984" footer="0.31496062992125984"/>
  <pageSetup paperSize="9" scale="8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2"/>
  <sheetViews>
    <sheetView view="pageBreakPreview" zoomScaleNormal="100" zoomScaleSheetLayoutView="100" workbookViewId="0">
      <selection activeCell="M5" sqref="M5"/>
    </sheetView>
  </sheetViews>
  <sheetFormatPr defaultRowHeight="17.25" x14ac:dyDescent="0.15"/>
  <cols>
    <col min="1" max="1" width="9" style="1"/>
    <col min="5" max="5" width="9.75" style="16" bestFit="1" customWidth="1"/>
    <col min="13" max="13" width="9.75" bestFit="1" customWidth="1"/>
    <col min="16" max="16" width="13.125" customWidth="1"/>
  </cols>
  <sheetData>
    <row r="1" spans="1:16" ht="17.25" customHeight="1" x14ac:dyDescent="0.15">
      <c r="I1" s="50" t="s">
        <v>79</v>
      </c>
      <c r="J1" s="56"/>
      <c r="K1" s="56"/>
      <c r="L1" s="56"/>
      <c r="M1" s="56"/>
      <c r="N1" s="56"/>
      <c r="O1" s="56"/>
      <c r="P1" s="57"/>
    </row>
    <row r="2" spans="1:16" ht="18" customHeight="1" thickBot="1" x14ac:dyDescent="0.2">
      <c r="I2" s="58"/>
      <c r="J2" s="59"/>
      <c r="K2" s="59"/>
      <c r="L2" s="59"/>
      <c r="M2" s="59"/>
      <c r="N2" s="59"/>
      <c r="O2" s="59"/>
      <c r="P2" s="60"/>
    </row>
    <row r="3" spans="1:16" ht="18" customHeight="1" x14ac:dyDescent="0.15">
      <c r="I3" s="45"/>
      <c r="J3" s="45"/>
      <c r="K3" s="45"/>
      <c r="L3" s="45"/>
      <c r="M3" s="45"/>
      <c r="N3" s="45"/>
      <c r="O3" s="45"/>
      <c r="P3" s="45"/>
    </row>
    <row r="4" spans="1:16" ht="18" customHeight="1" x14ac:dyDescent="0.15">
      <c r="I4" s="45"/>
      <c r="J4" s="45"/>
      <c r="K4" s="45"/>
      <c r="L4" s="45"/>
      <c r="M4" s="45"/>
      <c r="N4" s="45"/>
      <c r="O4" s="45"/>
      <c r="P4" s="45"/>
    </row>
    <row r="5" spans="1:16" ht="18" customHeight="1" x14ac:dyDescent="0.15">
      <c r="I5" s="45"/>
      <c r="J5" s="45"/>
      <c r="K5" s="45"/>
      <c r="L5" s="45"/>
      <c r="M5" s="45"/>
      <c r="N5" s="45"/>
      <c r="O5" s="45"/>
      <c r="P5" s="45"/>
    </row>
    <row r="6" spans="1:16" ht="18" customHeight="1" x14ac:dyDescent="0.15">
      <c r="I6" s="45"/>
      <c r="J6" s="45"/>
      <c r="K6" s="45"/>
      <c r="L6" s="45"/>
      <c r="M6" s="45"/>
      <c r="N6" s="45"/>
      <c r="O6" s="45"/>
      <c r="P6" s="45"/>
    </row>
    <row r="7" spans="1:16" ht="18" customHeight="1" x14ac:dyDescent="0.15">
      <c r="I7" s="45"/>
      <c r="J7" s="45"/>
      <c r="K7" s="45"/>
      <c r="L7" s="45"/>
      <c r="M7" s="45"/>
      <c r="N7" s="45"/>
      <c r="O7" s="45"/>
      <c r="P7" s="45"/>
    </row>
    <row r="8" spans="1:16" x14ac:dyDescent="0.15">
      <c r="A8" s="2" t="s">
        <v>29</v>
      </c>
    </row>
    <row r="9" spans="1:16" ht="18" thickBot="1" x14ac:dyDescent="0.2">
      <c r="A9" s="2"/>
    </row>
    <row r="10" spans="1:16" ht="18" thickBot="1" x14ac:dyDescent="0.2">
      <c r="A10" s="23" t="s">
        <v>38</v>
      </c>
      <c r="F10" s="35">
        <f>M16-E16</f>
        <v>25107.951553449195</v>
      </c>
      <c r="G10" s="15" t="s">
        <v>76</v>
      </c>
      <c r="H10" s="24" t="s">
        <v>39</v>
      </c>
    </row>
    <row r="11" spans="1:16" x14ac:dyDescent="0.15">
      <c r="A11" s="2"/>
    </row>
    <row r="12" spans="1:16" x14ac:dyDescent="0.15">
      <c r="A12" s="2"/>
    </row>
    <row r="14" spans="1:16" x14ac:dyDescent="0.15">
      <c r="A14" s="46" t="s">
        <v>30</v>
      </c>
      <c r="B14" s="47"/>
      <c r="C14" s="47"/>
      <c r="D14" s="47"/>
      <c r="E14" s="47"/>
      <c r="F14" s="47"/>
      <c r="G14" s="47"/>
      <c r="I14" s="48" t="s">
        <v>31</v>
      </c>
      <c r="J14" s="49"/>
      <c r="K14" s="49"/>
      <c r="L14" s="49"/>
      <c r="M14" s="49"/>
      <c r="N14" s="49"/>
    </row>
    <row r="15" spans="1:16" s="18" customFormat="1" ht="14.25" x14ac:dyDescent="0.15">
      <c r="E15" s="20"/>
      <c r="G15" s="19" t="s">
        <v>20</v>
      </c>
      <c r="I15" s="19"/>
      <c r="L15" s="20"/>
      <c r="N15" s="19" t="s">
        <v>34</v>
      </c>
    </row>
    <row r="16" spans="1:16" x14ac:dyDescent="0.15">
      <c r="A16" s="1" t="s">
        <v>0</v>
      </c>
      <c r="B16" s="13" t="s">
        <v>32</v>
      </c>
      <c r="C16" s="14"/>
      <c r="D16" s="14"/>
      <c r="E16" s="37">
        <v>100000</v>
      </c>
      <c r="F16" s="15" t="s">
        <v>76</v>
      </c>
      <c r="G16" s="22" t="s">
        <v>36</v>
      </c>
      <c r="H16" s="14"/>
      <c r="I16" s="1" t="s">
        <v>0</v>
      </c>
      <c r="J16" s="13" t="s">
        <v>32</v>
      </c>
      <c r="K16" s="14"/>
      <c r="L16" s="14"/>
      <c r="M16" s="37">
        <f>M20*M18</f>
        <v>125107.95155344919</v>
      </c>
      <c r="N16" s="15" t="s">
        <v>76</v>
      </c>
      <c r="O16" s="22" t="s">
        <v>37</v>
      </c>
    </row>
    <row r="17" spans="1:15" x14ac:dyDescent="0.15">
      <c r="B17" s="14"/>
      <c r="C17" s="14"/>
      <c r="D17" s="14"/>
      <c r="E17" s="38"/>
      <c r="F17" s="14"/>
      <c r="G17" s="14"/>
      <c r="H17" s="14"/>
      <c r="I17" s="1"/>
      <c r="J17" s="14"/>
      <c r="K17" s="14"/>
      <c r="L17" s="14"/>
      <c r="M17" s="38"/>
      <c r="N17" s="14"/>
      <c r="O17" s="14"/>
    </row>
    <row r="18" spans="1:15" x14ac:dyDescent="0.15">
      <c r="A18" s="1" t="s">
        <v>4</v>
      </c>
      <c r="B18" s="14" t="s">
        <v>15</v>
      </c>
      <c r="C18" s="14"/>
      <c r="D18" s="14"/>
      <c r="E18" s="37">
        <f>生産計画総括表!D24</f>
        <v>9495</v>
      </c>
      <c r="F18" s="15" t="s">
        <v>7</v>
      </c>
      <c r="G18" s="14"/>
      <c r="H18" s="14"/>
      <c r="I18" s="1" t="s">
        <v>4</v>
      </c>
      <c r="J18" s="14" t="s">
        <v>15</v>
      </c>
      <c r="K18" s="14"/>
      <c r="L18" s="14"/>
      <c r="M18" s="37">
        <f>生産計画総括表!K24</f>
        <v>11879</v>
      </c>
      <c r="N18" s="15" t="s">
        <v>7</v>
      </c>
      <c r="O18" s="14"/>
    </row>
    <row r="19" spans="1:15" ht="18" thickBot="1" x14ac:dyDescent="0.2">
      <c r="B19" s="14"/>
      <c r="C19" s="14"/>
      <c r="D19" s="14"/>
      <c r="E19" s="38"/>
      <c r="F19" s="14"/>
      <c r="G19" s="14"/>
      <c r="H19" s="14"/>
      <c r="I19" s="1"/>
      <c r="J19" s="14"/>
      <c r="K19" s="14"/>
      <c r="L19" s="14"/>
      <c r="M19" s="38"/>
      <c r="N19" s="14"/>
      <c r="O19" s="14"/>
    </row>
    <row r="20" spans="1:15" ht="18" thickBot="1" x14ac:dyDescent="0.2">
      <c r="B20" s="14" t="s">
        <v>33</v>
      </c>
      <c r="C20" s="14"/>
      <c r="D20" s="14"/>
      <c r="E20" s="39">
        <f>E16/E18</f>
        <v>10.531858873091101</v>
      </c>
      <c r="F20" s="15" t="s">
        <v>76</v>
      </c>
      <c r="G20" s="14"/>
      <c r="H20" s="14"/>
      <c r="I20" s="1"/>
      <c r="J20" s="14" t="s">
        <v>33</v>
      </c>
      <c r="K20" s="14"/>
      <c r="L20" s="14"/>
      <c r="M20" s="39">
        <f>E20</f>
        <v>10.531858873091101</v>
      </c>
      <c r="N20" s="15" t="s">
        <v>76</v>
      </c>
      <c r="O20" s="14"/>
    </row>
    <row r="21" spans="1:15" x14ac:dyDescent="0.15">
      <c r="B21" s="14"/>
      <c r="C21" s="14"/>
      <c r="D21" s="14"/>
      <c r="E21" s="17"/>
      <c r="F21" s="15"/>
      <c r="G21" s="14"/>
      <c r="H21" s="14"/>
      <c r="I21" s="1"/>
      <c r="J21" s="14"/>
      <c r="K21" s="14"/>
      <c r="L21" s="17"/>
      <c r="M21" s="15"/>
      <c r="N21" s="14"/>
      <c r="O21" s="14"/>
    </row>
    <row r="22" spans="1:15" x14ac:dyDescent="0.15">
      <c r="B22" s="14"/>
      <c r="C22" s="14"/>
      <c r="D22" s="14"/>
      <c r="E22" s="17"/>
      <c r="F22" s="15"/>
      <c r="G22" s="14"/>
      <c r="H22" s="14"/>
      <c r="I22" s="1"/>
      <c r="J22" s="14"/>
      <c r="K22" s="14"/>
      <c r="L22" s="17"/>
      <c r="M22" s="15"/>
      <c r="N22" s="14"/>
      <c r="O22" s="14"/>
    </row>
    <row r="23" spans="1:15" x14ac:dyDescent="0.15">
      <c r="B23" s="14"/>
      <c r="C23" s="14"/>
      <c r="D23" s="14"/>
      <c r="E23" s="17"/>
      <c r="F23" s="14"/>
      <c r="G23" s="14"/>
      <c r="H23" s="14"/>
      <c r="I23" s="1"/>
      <c r="J23" s="14"/>
      <c r="K23" s="14"/>
      <c r="L23" s="17"/>
      <c r="M23" s="14"/>
      <c r="N23" s="14"/>
      <c r="O23" s="14"/>
    </row>
    <row r="24" spans="1:15" s="18" customFormat="1" ht="14.25" x14ac:dyDescent="0.15">
      <c r="A24" s="19" t="s">
        <v>20</v>
      </c>
      <c r="B24" s="21" t="s">
        <v>70</v>
      </c>
      <c r="E24" s="20"/>
    </row>
    <row r="25" spans="1:15" ht="14.25" x14ac:dyDescent="0.15">
      <c r="A25" s="19" t="s">
        <v>21</v>
      </c>
      <c r="B25" s="14" t="s">
        <v>35</v>
      </c>
      <c r="C25" s="14"/>
      <c r="D25" s="14"/>
      <c r="E25" s="17"/>
      <c r="F25" s="14"/>
      <c r="G25" s="14"/>
      <c r="H25" s="14"/>
      <c r="I25" s="14"/>
    </row>
    <row r="26" spans="1:15" ht="14.25" x14ac:dyDescent="0.15">
      <c r="A26" s="19"/>
      <c r="B26" s="14" t="s">
        <v>40</v>
      </c>
    </row>
    <row r="27" spans="1:15" ht="14.25" x14ac:dyDescent="0.15">
      <c r="A27" s="19"/>
      <c r="B27" s="14"/>
    </row>
    <row r="28" spans="1:15" ht="14.25" x14ac:dyDescent="0.15">
      <c r="A28" s="19"/>
      <c r="B28" s="14"/>
    </row>
    <row r="29" spans="1:15" ht="14.25" x14ac:dyDescent="0.15">
      <c r="A29" s="19"/>
    </row>
    <row r="30" spans="1:15" ht="14.25" x14ac:dyDescent="0.15">
      <c r="A30" s="19"/>
    </row>
    <row r="40" spans="1:5" ht="13.5" x14ac:dyDescent="0.15">
      <c r="A40"/>
      <c r="E40"/>
    </row>
    <row r="41" spans="1:5" ht="13.5" x14ac:dyDescent="0.15">
      <c r="A41"/>
      <c r="E41"/>
    </row>
    <row r="42" spans="1:5" ht="13.5" x14ac:dyDescent="0.15">
      <c r="A42"/>
      <c r="E42"/>
    </row>
  </sheetData>
  <mergeCells count="3">
    <mergeCell ref="A14:G14"/>
    <mergeCell ref="I14:N14"/>
    <mergeCell ref="I1:P2"/>
  </mergeCells>
  <phoneticPr fontId="1"/>
  <pageMargins left="0.70866141732283472" right="0.70866141732283472" top="0.74803149606299213" bottom="0.74803149606299213" header="0.31496062992125984" footer="0.31496062992125984"/>
  <pageSetup paperSize="9" scale="89" orientation="landscape" r:id="rId1"/>
  <colBreaks count="1" manualBreakCount="1">
    <brk id="1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0"/>
  <sheetViews>
    <sheetView view="pageBreakPreview" zoomScaleNormal="100" zoomScaleSheetLayoutView="100" workbookViewId="0">
      <selection activeCell="I13" sqref="I13"/>
    </sheetView>
  </sheetViews>
  <sheetFormatPr defaultRowHeight="17.25" x14ac:dyDescent="0.15"/>
  <cols>
    <col min="1" max="1" width="10.25" style="1" customWidth="1"/>
    <col min="2" max="4" width="10.25" customWidth="1"/>
    <col min="5" max="5" width="10.25" style="16" customWidth="1"/>
    <col min="6" max="7" width="10.25" customWidth="1"/>
    <col min="9" max="9" width="9.25" bestFit="1" customWidth="1"/>
  </cols>
  <sheetData>
    <row r="1" spans="1:17" ht="17.25" customHeight="1" x14ac:dyDescent="0.15">
      <c r="J1" s="50" t="s">
        <v>78</v>
      </c>
      <c r="K1" s="56"/>
      <c r="L1" s="56"/>
      <c r="M1" s="56"/>
      <c r="N1" s="56"/>
      <c r="O1" s="56"/>
      <c r="P1" s="56"/>
      <c r="Q1" s="57"/>
    </row>
    <row r="2" spans="1:17" ht="18" customHeight="1" thickBot="1" x14ac:dyDescent="0.2">
      <c r="J2" s="58"/>
      <c r="K2" s="59"/>
      <c r="L2" s="59"/>
      <c r="M2" s="59"/>
      <c r="N2" s="59"/>
      <c r="O2" s="59"/>
      <c r="P2" s="59"/>
      <c r="Q2" s="60"/>
    </row>
    <row r="3" spans="1:17" ht="18" customHeight="1" x14ac:dyDescent="0.15">
      <c r="J3" s="45"/>
      <c r="K3" s="45"/>
      <c r="L3" s="45"/>
      <c r="M3" s="45"/>
      <c r="N3" s="45"/>
      <c r="O3" s="45"/>
      <c r="P3" s="45"/>
      <c r="Q3" s="45"/>
    </row>
    <row r="4" spans="1:17" ht="18" customHeight="1" x14ac:dyDescent="0.15">
      <c r="J4" s="45"/>
      <c r="K4" s="45"/>
      <c r="L4" s="45"/>
      <c r="M4" s="45"/>
      <c r="N4" s="45"/>
      <c r="O4" s="45"/>
      <c r="P4" s="45"/>
      <c r="Q4" s="45"/>
    </row>
    <row r="5" spans="1:17" x14ac:dyDescent="0.15">
      <c r="A5" s="2" t="s">
        <v>41</v>
      </c>
    </row>
    <row r="6" spans="1:17" ht="18" thickBot="1" x14ac:dyDescent="0.2">
      <c r="A6" s="2"/>
    </row>
    <row r="7" spans="1:17" ht="18" thickBot="1" x14ac:dyDescent="0.2">
      <c r="A7" s="23" t="s">
        <v>42</v>
      </c>
      <c r="F7" s="35">
        <f>I12+I30</f>
        <v>8953.9757767245919</v>
      </c>
      <c r="G7" s="15" t="s">
        <v>76</v>
      </c>
      <c r="H7" s="24"/>
    </row>
    <row r="8" spans="1:17" x14ac:dyDescent="0.15">
      <c r="A8" s="2"/>
    </row>
    <row r="9" spans="1:17" ht="14.25" x14ac:dyDescent="0.15">
      <c r="A9" s="13" t="s">
        <v>45</v>
      </c>
      <c r="D9" s="16"/>
      <c r="E9"/>
    </row>
    <row r="10" spans="1:17" ht="14.25" x14ac:dyDescent="0.15">
      <c r="A10" s="13" t="s">
        <v>46</v>
      </c>
      <c r="D10" s="16"/>
      <c r="E10"/>
    </row>
    <row r="12" spans="1:17" x14ac:dyDescent="0.15">
      <c r="A12" s="23" t="s">
        <v>47</v>
      </c>
      <c r="B12" s="13"/>
      <c r="H12" s="31" t="s">
        <v>56</v>
      </c>
      <c r="I12" s="32">
        <f>G16*G21</f>
        <v>12553.975776724592</v>
      </c>
      <c r="J12" s="15" t="s">
        <v>76</v>
      </c>
    </row>
    <row r="14" spans="1:17" x14ac:dyDescent="0.15">
      <c r="B14" s="61" t="s">
        <v>48</v>
      </c>
      <c r="C14" s="61"/>
      <c r="D14" s="61"/>
      <c r="E14" s="30" t="s">
        <v>20</v>
      </c>
      <c r="F14" s="61" t="s">
        <v>53</v>
      </c>
      <c r="G14" s="61"/>
      <c r="H14" s="61"/>
      <c r="I14" s="30" t="s">
        <v>58</v>
      </c>
    </row>
    <row r="15" spans="1:17" s="18" customFormat="1" x14ac:dyDescent="0.15">
      <c r="A15" s="27" t="s">
        <v>44</v>
      </c>
      <c r="F15" s="20"/>
      <c r="G15" s="19"/>
      <c r="I15" s="19"/>
      <c r="L15" s="20"/>
      <c r="N15" s="19"/>
    </row>
    <row r="16" spans="1:17" s="18" customFormat="1" x14ac:dyDescent="0.15">
      <c r="A16" s="21" t="s">
        <v>43</v>
      </c>
      <c r="C16" s="42">
        <v>50000</v>
      </c>
      <c r="D16" s="28" t="s">
        <v>76</v>
      </c>
      <c r="G16" s="33">
        <f>C16/C20</f>
        <v>5.2659294365455507</v>
      </c>
      <c r="H16" s="28" t="s">
        <v>82</v>
      </c>
      <c r="I16" s="30" t="s">
        <v>54</v>
      </c>
      <c r="L16" s="20"/>
      <c r="N16" s="19"/>
    </row>
    <row r="17" spans="1:13" s="18" customFormat="1" x14ac:dyDescent="0.15">
      <c r="A17" s="21" t="s">
        <v>49</v>
      </c>
      <c r="C17" s="42">
        <v>25000</v>
      </c>
      <c r="D17" s="28" t="s">
        <v>76</v>
      </c>
      <c r="E17" s="30" t="s">
        <v>21</v>
      </c>
      <c r="G17" s="19"/>
      <c r="I17" s="21"/>
      <c r="J17" s="20"/>
      <c r="L17" s="19"/>
    </row>
    <row r="18" spans="1:13" s="18" customFormat="1" x14ac:dyDescent="0.15">
      <c r="B18" s="18" t="s">
        <v>50</v>
      </c>
      <c r="C18" s="43">
        <f>SUM(C16:C17)</f>
        <v>75000</v>
      </c>
      <c r="D18" s="28" t="s">
        <v>76</v>
      </c>
      <c r="E18" s="20"/>
      <c r="F18" s="61" t="s">
        <v>71</v>
      </c>
      <c r="G18" s="61"/>
      <c r="H18" s="61"/>
      <c r="I18" s="30"/>
      <c r="K18" s="20"/>
      <c r="M18" s="19"/>
    </row>
    <row r="19" spans="1:13" s="18" customFormat="1" x14ac:dyDescent="0.15">
      <c r="A19" s="26"/>
      <c r="B19" s="13"/>
      <c r="C19" s="26"/>
      <c r="E19" s="20"/>
      <c r="F19" s="19"/>
      <c r="H19" s="19"/>
      <c r="I19" s="21"/>
      <c r="K19" s="20"/>
      <c r="M19" s="19"/>
    </row>
    <row r="20" spans="1:13" s="18" customFormat="1" x14ac:dyDescent="0.15">
      <c r="B20" s="25" t="s">
        <v>61</v>
      </c>
      <c r="C20" s="43">
        <f>生産計画総括表!D24</f>
        <v>9495</v>
      </c>
      <c r="D20" s="28" t="s">
        <v>7</v>
      </c>
      <c r="E20" s="20"/>
      <c r="F20" s="25" t="s">
        <v>60</v>
      </c>
      <c r="G20" s="43">
        <f>生産計画総括表!K24</f>
        <v>11879</v>
      </c>
      <c r="H20" s="28" t="s">
        <v>7</v>
      </c>
      <c r="K20" s="20"/>
      <c r="M20" s="19"/>
    </row>
    <row r="21" spans="1:13" s="18" customFormat="1" x14ac:dyDescent="0.15">
      <c r="B21" s="25"/>
      <c r="C21" s="43"/>
      <c r="D21" s="28"/>
      <c r="E21" s="20"/>
      <c r="F21" s="25" t="s">
        <v>62</v>
      </c>
      <c r="G21" s="43">
        <f>G20-C20</f>
        <v>2384</v>
      </c>
      <c r="H21" s="28" t="s">
        <v>7</v>
      </c>
      <c r="I21" s="21" t="s">
        <v>55</v>
      </c>
      <c r="K21" s="20"/>
      <c r="M21" s="19"/>
    </row>
    <row r="22" spans="1:13" s="18" customFormat="1" x14ac:dyDescent="0.15">
      <c r="B22" s="25"/>
      <c r="C22" s="43"/>
      <c r="D22" s="28"/>
      <c r="E22" s="20"/>
      <c r="F22" s="25"/>
      <c r="G22" s="29"/>
      <c r="H22" s="28"/>
      <c r="I22" s="21"/>
      <c r="K22" s="20"/>
      <c r="M22" s="19"/>
    </row>
    <row r="23" spans="1:13" s="18" customFormat="1" ht="14.25" x14ac:dyDescent="0.15">
      <c r="A23" s="25" t="s">
        <v>72</v>
      </c>
      <c r="B23" s="21" t="s">
        <v>73</v>
      </c>
      <c r="C23" s="29"/>
      <c r="D23" s="28"/>
      <c r="E23" s="20"/>
      <c r="G23" s="29"/>
      <c r="H23" s="28"/>
      <c r="I23" s="21"/>
      <c r="K23" s="20"/>
      <c r="M23" s="19"/>
    </row>
    <row r="24" spans="1:13" s="18" customFormat="1" ht="14.25" x14ac:dyDescent="0.15">
      <c r="A24" s="25"/>
      <c r="B24" s="21"/>
      <c r="C24" s="29"/>
      <c r="D24" s="28"/>
      <c r="E24" s="20"/>
      <c r="G24" s="29"/>
      <c r="H24" s="28"/>
      <c r="I24" s="21"/>
      <c r="K24" s="20"/>
      <c r="M24" s="19"/>
    </row>
    <row r="25" spans="1:13" s="18" customFormat="1" ht="14.25" x14ac:dyDescent="0.15">
      <c r="A25" s="19" t="s">
        <v>20</v>
      </c>
      <c r="B25" s="21" t="s">
        <v>69</v>
      </c>
      <c r="D25" s="20"/>
    </row>
    <row r="26" spans="1:13" s="18" customFormat="1" ht="14.25" x14ac:dyDescent="0.15">
      <c r="A26" s="19" t="s">
        <v>21</v>
      </c>
      <c r="B26" s="21" t="s">
        <v>63</v>
      </c>
      <c r="E26" s="20"/>
    </row>
    <row r="27" spans="1:13" ht="14.25" x14ac:dyDescent="0.15">
      <c r="A27" s="19" t="s">
        <v>58</v>
      </c>
      <c r="B27" s="14" t="s">
        <v>81</v>
      </c>
      <c r="C27" s="14"/>
      <c r="D27" s="14"/>
      <c r="E27" s="17"/>
      <c r="F27" s="14"/>
      <c r="G27" s="14"/>
      <c r="H27" s="14"/>
    </row>
    <row r="28" spans="1:13" ht="14.25" x14ac:dyDescent="0.15">
      <c r="A28" s="19"/>
      <c r="B28" s="14"/>
      <c r="C28" s="14"/>
      <c r="D28" s="14"/>
      <c r="E28" s="17"/>
      <c r="F28" s="14"/>
      <c r="G28" s="14"/>
      <c r="H28" s="14"/>
    </row>
    <row r="29" spans="1:13" ht="14.25" x14ac:dyDescent="0.15">
      <c r="A29" s="19"/>
      <c r="B29" s="14"/>
    </row>
    <row r="30" spans="1:13" x14ac:dyDescent="0.15">
      <c r="A30" s="23" t="s">
        <v>57</v>
      </c>
      <c r="B30" s="14"/>
      <c r="H30" s="31" t="s">
        <v>66</v>
      </c>
      <c r="I30" s="34">
        <f>F37-F33</f>
        <v>-3600</v>
      </c>
      <c r="J30" s="15" t="s">
        <v>76</v>
      </c>
    </row>
    <row r="31" spans="1:13" ht="14.25" x14ac:dyDescent="0.15">
      <c r="A31" s="19"/>
      <c r="B31" s="14"/>
    </row>
    <row r="33" spans="1:8" x14ac:dyDescent="0.2">
      <c r="A33" s="1" t="s">
        <v>64</v>
      </c>
      <c r="B33" s="4" t="s">
        <v>3</v>
      </c>
      <c r="C33" s="3"/>
      <c r="D33" s="3"/>
      <c r="E33" s="3"/>
      <c r="F33" s="8">
        <v>4500</v>
      </c>
      <c r="G33" s="7" t="s">
        <v>1</v>
      </c>
      <c r="H33" s="6" t="s">
        <v>59</v>
      </c>
    </row>
    <row r="34" spans="1:8" x14ac:dyDescent="0.2">
      <c r="B34" s="4"/>
      <c r="C34" s="3"/>
      <c r="D34" s="3"/>
      <c r="E34" s="3"/>
      <c r="F34" s="10"/>
      <c r="G34" s="3"/>
      <c r="H34" s="6"/>
    </row>
    <row r="35" spans="1:8" x14ac:dyDescent="0.2">
      <c r="A35" s="36" t="s">
        <v>59</v>
      </c>
      <c r="B35" s="21" t="s">
        <v>68</v>
      </c>
      <c r="C35" s="3"/>
      <c r="D35" s="3"/>
      <c r="E35" s="3"/>
      <c r="F35" s="9"/>
      <c r="G35" s="3"/>
      <c r="H35" s="6"/>
    </row>
    <row r="36" spans="1:8" x14ac:dyDescent="0.2">
      <c r="B36" s="5"/>
      <c r="C36" s="3"/>
      <c r="D36" s="3"/>
      <c r="E36" s="3"/>
      <c r="F36" s="9"/>
      <c r="G36" s="3"/>
      <c r="H36" s="6"/>
    </row>
    <row r="37" spans="1:8" x14ac:dyDescent="0.2">
      <c r="A37" s="1" t="s">
        <v>65</v>
      </c>
      <c r="B37" s="4" t="s">
        <v>2</v>
      </c>
      <c r="C37" s="3"/>
      <c r="D37" s="3"/>
      <c r="E37" s="3"/>
      <c r="F37" s="8">
        <v>900</v>
      </c>
      <c r="G37" s="7" t="s">
        <v>1</v>
      </c>
      <c r="H37" s="6" t="s">
        <v>67</v>
      </c>
    </row>
    <row r="38" spans="1:8" x14ac:dyDescent="0.2">
      <c r="B38" s="4"/>
      <c r="C38" s="3"/>
      <c r="D38" s="3"/>
      <c r="E38" s="3"/>
      <c r="F38" s="10"/>
      <c r="G38" s="3"/>
      <c r="H38" s="6"/>
    </row>
    <row r="39" spans="1:8" x14ac:dyDescent="0.2">
      <c r="A39" s="36" t="s">
        <v>67</v>
      </c>
      <c r="B39" s="21" t="s">
        <v>74</v>
      </c>
      <c r="C39" s="3"/>
      <c r="D39" s="3"/>
      <c r="E39" s="3"/>
      <c r="F39" s="9"/>
      <c r="G39" s="3"/>
      <c r="H39" s="6"/>
    </row>
    <row r="40" spans="1:8" x14ac:dyDescent="0.2">
      <c r="B40" s="4" t="s">
        <v>75</v>
      </c>
      <c r="C40" s="3"/>
      <c r="D40" s="3"/>
      <c r="E40" s="3"/>
      <c r="F40" s="9"/>
      <c r="G40" s="3"/>
      <c r="H40" s="6"/>
    </row>
  </sheetData>
  <mergeCells count="4">
    <mergeCell ref="B14:D14"/>
    <mergeCell ref="F14:H14"/>
    <mergeCell ref="F18:H18"/>
    <mergeCell ref="J1:Q2"/>
  </mergeCells>
  <phoneticPr fontId="1"/>
  <pageMargins left="0.70866141732283472" right="0.70866141732283472" top="0.74803149606299213" bottom="0.74803149606299213" header="0.31496062992125984" footer="0.31496062992125984"/>
  <pageSetup paperSize="9" scale="81" orientation="landscape" r:id="rId1"/>
  <colBreaks count="1" manualBreakCount="1">
    <brk id="1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生産計画総括表</vt:lpstr>
      <vt:lpstr>売上高増加見込額算定表</vt:lpstr>
      <vt:lpstr>売上原価減少見込額算定表</vt:lpstr>
      <vt:lpstr>売上原価減少見込額算定表!Print_Area</vt:lpstr>
      <vt:lpstr>売上高増加見込額算定表!Print_Area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2018-02-01T06:20:52Z</dcterms:created>
  <dcterms:modified xsi:type="dcterms:W3CDTF">2023-03-31T04:20:55Z</dcterms:modified>
</cp:coreProperties>
</file>