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総務部_財政課\○財政係\●財政状況資料集\R６年度\070304_【3／14〆】令和5年度財政状況資料集の作成等について\03県あて\"/>
    </mc:Choice>
  </mc:AlternateContent>
  <xr:revisionPtr revIDLastSave="0" documentId="13_ncr:1_{CF2D4E5F-B9FB-48D1-A07F-F641FDBD294F}"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BE35" i="10"/>
  <c r="BW34" i="10"/>
  <c r="BW35" i="10" s="1"/>
  <c r="BW36" i="10" s="1"/>
  <c r="BW37" i="10" s="1"/>
  <c r="BW38" i="10" s="1"/>
  <c r="BW39" i="10" s="1"/>
  <c r="BW40" i="10" s="1"/>
  <c r="BW41" i="10" s="1"/>
  <c r="BW42" i="10" s="1"/>
  <c r="BW43" i="10" s="1"/>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c r="AM35" i="10" s="1"/>
  <c r="BE34" i="10" l="1"/>
  <c r="CO34" i="10" s="1"/>
  <c r="CO35" i="10" s="1"/>
  <c r="CO36" i="10" s="1"/>
</calcChain>
</file>

<file path=xl/sharedStrings.xml><?xml version="1.0" encoding="utf-8"?>
<sst xmlns="http://schemas.openxmlformats.org/spreadsheetml/2006/main" count="1094" uniqueCount="573">
  <si>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</si>
  <si>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</si>
  <si>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</si>
  <si>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</si>
  <si>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</si>
  <si>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</si>
  <si>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</si>
  <si>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</si>
  <si>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</si>
  <si>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</si>
  <si>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</si>
  <si>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</si>
  <si>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</si>
  <si>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</si>
  <si>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</si>
  <si>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</si>
  <si>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</si>
  <si>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</si>
  <si>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</si>
  <si>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</si>
  <si>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</si>
  <si>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</si>
  <si>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</si>
  <si>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</si>
  <si>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</si>
  <si>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</si>
  <si>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</si>
  <si>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</si>
  <si>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</si>
  <si>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</si>
  <si>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</si>
  <si>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</si>
  <si>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</si>
  <si>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</si>
  <si>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</si>
  <si>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</si>
  <si>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</si>
  <si>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</si>
  <si>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</si>
  <si>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</si>
  <si>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</si>
  <si>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</si>
  <si>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</si>
  <si>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</si>
  <si>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</si>
  <si>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</si>
  <si>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</si>
  <si>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</si>
  <si>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</si>
  <si>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</si>
  <si>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</si>
  <si>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</si>
  <si>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</si>
  <si>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</si>
  <si>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</si>
  <si>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</si>
  <si>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</si>
  <si>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</si>
  <si>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</si>
  <si>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</si>
  <si>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</si>
  <si>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</si>
  <si>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</si>
  <si>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</si>
  <si>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</si>
  <si>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</si>
  <si>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</si>
  <si>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</si>
  <si>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</si>
  <si>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</si>
  <si>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</si>
  <si>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</si>
  <si>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</si>
  <si>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</si>
  <si>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</si>
  <si>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</si>
  <si>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</si>
  <si>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</si>
  <si>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</si>
  <si>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</si>
  <si>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</si>
  <si>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</si>
  <si>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</si>
  <si>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</si>
  <si>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</si>
  <si>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</si>
  <si>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</si>
  <si>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</si>
  <si>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</si>
  <si>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</si>
  <si>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</si>
  <si>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</si>
  <si>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</si>
  <si>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</si>
  <si>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</si>
  <si>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</si>
  <si>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</si>
  <si>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</si>
  <si>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</si>
  <si>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</si>
  <si>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</si>
  <si>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</si>
  <si>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</si>
  <si>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</si>
  <si>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</si>
  <si>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</si>
  <si>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</si>
  <si>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</si>
  <si>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</si>
  <si>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</si>
  <si>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</si>
  <si>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</si>
  <si>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</si>
  <si>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</si>
  <si>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</si>
  <si>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</si>
  <si>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</si>
  <si>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</si>
  <si>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</si>
  <si>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</si>
  <si>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</si>
  <si>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</si>
  <si>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</si>
  <si>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</si>
  <si>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</si>
  <si>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</si>
  <si>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</si>
  <si>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</si>
  <si>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</si>
  <si>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</si>
  <si>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</si>
  <si>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</si>
  <si>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</si>
  <si>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</si>
  <si>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</si>
  <si>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</si>
  <si>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</si>
  <si>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</si>
  <si>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</si>
  <si>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</si>
  <si>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</si>
  <si>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</si>
  <si>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6"/>
  </si>
  <si>
    <t>うち日本人(％)</t>
    <phoneticPr fontId="5"/>
  </si>
  <si>
    <t>-1.7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</si>
  <si>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</si>
  <si>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</si>
  <si>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</si>
  <si>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</si>
  <si>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</si>
  <si>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</si>
  <si>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</si>
  <si>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</si>
  <si>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</si>
  <si>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</si>
  <si>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</si>
  <si>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</si>
  <si>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</si>
  <si>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</si>
  <si>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</si>
  <si>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</si>
  <si>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</si>
  <si>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</si>
  <si>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</si>
  <si>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</si>
  <si>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</si>
  <si>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</si>
  <si>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</si>
  <si>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</si>
  <si>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</si>
  <si>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</si>
  <si>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</si>
  <si>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</si>
  <si>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</si>
  <si>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</si>
  <si>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</si>
  <si>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</si>
  <si>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</si>
  <si>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</si>
  <si>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</si>
  <si>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</si>
  <si>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</si>
  <si>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</si>
  <si>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</si>
  <si>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</si>
  <si>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</si>
  <si>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</si>
  <si>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</si>
  <si>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</si>
  <si>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</si>
  <si>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</si>
  <si>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</si>
  <si>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</si>
  <si>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</si>
  <si>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</si>
  <si>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</si>
  <si>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</si>
  <si>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</si>
  <si>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</si>
  <si>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</si>
  <si>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</si>
  <si>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</si>
  <si>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</si>
  <si>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福島県喜多方市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</si>
  <si>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</si>
  <si>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</si>
  <si>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</si>
  <si>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</si>
  <si>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</si>
  <si>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</si>
  <si>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</si>
  <si>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</si>
  <si>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</si>
  <si>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</si>
  <si>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</si>
  <si>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</si>
  <si>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</si>
  <si>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</si>
  <si>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</si>
  <si>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</si>
  <si>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</si>
  <si>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</si>
  <si>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</si>
  <si>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</si>
  <si>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</si>
  <si>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</si>
  <si>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</si>
  <si>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</si>
  <si>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</si>
  <si>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</si>
  <si>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</si>
  <si>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</si>
  <si>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</si>
  <si>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</si>
  <si>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</si>
  <si>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</si>
  <si>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</si>
  <si>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</si>
  <si>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</si>
  <si>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</si>
  <si>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</si>
  <si>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</si>
  <si>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</si>
  <si>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</si>
  <si>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</si>
  <si>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</si>
  <si>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</si>
  <si>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</si>
  <si>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</si>
  <si>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</si>
  <si>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</si>
  <si>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</si>
  <si>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</si>
  <si>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</si>
  <si>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</si>
  <si>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</si>
  <si>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</si>
  <si>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</si>
  <si>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</si>
  <si>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</si>
  <si>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</si>
  <si>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</si>
  <si>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</si>
  <si>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</si>
  <si>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</si>
  <si>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</si>
  <si>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</si>
  <si>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</si>
  <si>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</si>
  <si>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</si>
  <si>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</si>
  <si>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</si>
  <si>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</si>
  <si>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</si>
  <si>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</si>
  <si>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</si>
  <si>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</si>
  <si>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</si>
  <si>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</si>
  <si>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</si>
  <si>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</si>
  <si>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</si>
  <si>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</si>
  <si>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</si>
  <si>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</si>
  <si>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</si>
  <si>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</si>
  <si>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</si>
  <si>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</si>
  <si>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</si>
  <si>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</si>
  <si>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</si>
  <si>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</si>
  <si>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</si>
  <si>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</si>
  <si>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</si>
  <si>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</si>
  <si>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</si>
  <si>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</si>
  <si>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</si>
  <si>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</si>
  <si>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</si>
  <si>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</si>
  <si>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</si>
  <si>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</si>
  <si>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</si>
  <si>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</si>
  <si>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</si>
  <si>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</si>
  <si>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</si>
  <si>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</si>
  <si>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</si>
  <si>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</si>
  <si>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</si>
  <si>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</si>
  <si>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</si>
  <si>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</si>
  <si>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</si>
  <si>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</si>
  <si>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</si>
  <si>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</si>
  <si>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</si>
  <si>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</si>
  <si>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</si>
  <si>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</si>
  <si>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</si>
  <si>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</si>
  <si>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宅地造成</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</si>
  <si>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</si>
  <si>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</si>
  <si>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</si>
  <si>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</si>
  <si>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</si>
  <si>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</si>
  <si>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</si>
  <si>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</si>
  <si>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</si>
  <si>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</si>
  <si>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</si>
  <si>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</si>
  <si>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</si>
  <si>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</si>
  <si>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</si>
  <si>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</si>
  <si>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</si>
  <si>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</si>
  <si>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</si>
  <si>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</si>
  <si>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</si>
  <si>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</si>
  <si>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</si>
  <si>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</si>
  <si>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</si>
  <si>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</si>
  <si>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福島県喜多方市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</si>
  <si>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</si>
  <si>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</si>
  <si>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</si>
  <si>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</si>
  <si>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</si>
  <si>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</si>
  <si>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</si>
  <si>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</si>
  <si>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</si>
  <si>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</si>
  <si>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</si>
  <si>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</si>
  <si>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</si>
  <si>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</si>
  <si>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</si>
  <si>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</si>
  <si>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</si>
  <si>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</si>
  <si>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</si>
  <si>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</si>
  <si>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</si>
  <si>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</si>
  <si>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</si>
  <si>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</si>
  <si>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</si>
  <si>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</si>
  <si>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</si>
  <si>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</si>
  <si>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</si>
  <si>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</si>
  <si>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</si>
  <si>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</si>
  <si>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</si>
  <si>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</si>
  <si>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</si>
  <si>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</si>
  <si>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</si>
  <si>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</si>
  <si>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</si>
  <si>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</si>
  <si>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</si>
  <si>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工業団地造成事業特別会計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</si>
  <si>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</si>
  <si>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</si>
  <si>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</si>
  <si>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</si>
  <si>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</si>
  <si>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</si>
  <si>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</si>
  <si>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</si>
  <si>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</si>
  <si>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</si>
  <si>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</si>
  <si>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</si>
  <si>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</si>
  <si>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</si>
  <si>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</si>
  <si>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</si>
  <si>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</si>
  <si>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</si>
  <si>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</si>
  <si>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</si>
  <si>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</si>
  <si>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</si>
  <si>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</si>
  <si>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</si>
  <si>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</si>
  <si>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</si>
  <si>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</si>
  <si>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</si>
  <si>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</si>
  <si>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</si>
  <si>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</si>
  <si>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</si>
  <si>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</si>
  <si>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</si>
  <si>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</si>
  <si>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</si>
  <si>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</si>
  <si>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</si>
  <si>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</si>
  <si>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</si>
  <si>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</si>
  <si>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</si>
  <si>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</si>
  <si>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</si>
  <si>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</si>
  <si>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</si>
  <si>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</si>
  <si>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</si>
  <si>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</si>
  <si>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</si>
  <si>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</si>
  <si>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</si>
  <si>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</si>
  <si>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</si>
  <si>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</si>
  <si>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</si>
  <si>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</si>
  <si>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</si>
  <si>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</si>
  <si>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</si>
  <si>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</si>
  <si>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</si>
  <si>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</si>
  <si>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</si>
  <si>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</si>
  <si>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</si>
  <si>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</si>
  <si>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</si>
  <si>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</si>
  <si>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</si>
  <si>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</si>
  <si>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</si>
  <si>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</si>
  <si>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</si>
  <si>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</si>
  <si>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</si>
  <si>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</si>
  <si>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</si>
  <si>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</si>
  <si>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</si>
  <si>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</si>
  <si>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</si>
  <si>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</si>
  <si>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</si>
  <si>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</si>
  <si>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</si>
  <si>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</si>
  <si>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</si>
  <si>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</si>
  <si>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</si>
  <si>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</si>
  <si>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</si>
  <si>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</si>
  <si>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</si>
  <si>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</si>
  <si>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</si>
  <si>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</si>
  <si>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</si>
  <si>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</si>
  <si>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</si>
  <si>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</si>
  <si>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</si>
  <si>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</si>
  <si>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</si>
  <si>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</si>
  <si>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</si>
  <si>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</si>
  <si>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</si>
  <si>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</si>
  <si>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</si>
  <si>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</si>
  <si>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</si>
  <si>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</si>
  <si>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</si>
  <si>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</si>
  <si>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</si>
  <si>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</si>
  <si>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</si>
  <si>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</si>
  <si>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</si>
  <si>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</si>
  <si>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</si>
  <si>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</si>
  <si>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</si>
  <si>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</si>
  <si>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</si>
  <si>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</si>
  <si>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</si>
  <si>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</si>
  <si>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</si>
  <si>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</si>
  <si>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</si>
  <si>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</si>
  <si>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</si>
  <si>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</si>
  <si>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</si>
  <si>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1.83</t>
  </si>
  <si>
    <t>▲ 4.01</t>
  </si>
  <si>
    <t>▲ 2.68</t>
  </si>
  <si>
    <t>▲ 9.04</t>
  </si>
  <si>
    <t>水道事業会計</t>
  </si>
  <si>
    <t>一般会計</t>
  </si>
  <si>
    <t>工業団地造成事業特別会計</t>
  </si>
  <si>
    <t>下水道事業会計</t>
  </si>
  <si>
    <t>介護保険事業特別会計</t>
  </si>
  <si>
    <t>国民健康保険事業特別会計</t>
  </si>
  <si>
    <t>後期高齢者医療事業特別会計</t>
  </si>
  <si>
    <t>公有林整備事業特別会計</t>
  </si>
  <si>
    <t>その他会計（赤字）</t>
  </si>
  <si>
    <t>その他会計（黒字）</t>
  </si>
  <si>
    <t>R01</t>
    <phoneticPr fontId="5"/>
  </si>
  <si>
    <t>R02</t>
    <phoneticPr fontId="5"/>
  </si>
  <si>
    <t>R03</t>
    <phoneticPr fontId="5"/>
  </si>
  <si>
    <t>R04</t>
    <phoneticPr fontId="5"/>
  </si>
  <si>
    <t>R05</t>
    <phoneticPr fontId="5"/>
  </si>
  <si>
    <t>-</t>
    <phoneticPr fontId="2"/>
  </si>
  <si>
    <t>財団法人喜多方市体育協会</t>
    <phoneticPr fontId="2"/>
  </si>
  <si>
    <t>喜多方市ふるさと振興株式会社</t>
    <phoneticPr fontId="2"/>
  </si>
  <si>
    <t>喜多方地方土地開発公社</t>
    <phoneticPr fontId="2"/>
  </si>
  <si>
    <t>ふるさとづくり基金</t>
    <rPh sb="7" eb="9">
      <t>キキン</t>
    </rPh>
    <phoneticPr fontId="5"/>
  </si>
  <si>
    <t>過疎地域持続的発展特別事業基金</t>
    <rPh sb="0" eb="4">
      <t>カソチイキ</t>
    </rPh>
    <rPh sb="4" eb="7">
      <t>ジゾクテキ</t>
    </rPh>
    <rPh sb="7" eb="11">
      <t>ハッテントクベツ</t>
    </rPh>
    <rPh sb="11" eb="13">
      <t>ジギョウ</t>
    </rPh>
    <rPh sb="13" eb="15">
      <t>キキン</t>
    </rPh>
    <phoneticPr fontId="2"/>
  </si>
  <si>
    <t>国営会津北部農業水利事業基金</t>
    <rPh sb="0" eb="2">
      <t>コクエイ</t>
    </rPh>
    <rPh sb="2" eb="4">
      <t>アイズ</t>
    </rPh>
    <rPh sb="4" eb="6">
      <t>ホクブ</t>
    </rPh>
    <rPh sb="6" eb="8">
      <t>ノウギョウ</t>
    </rPh>
    <rPh sb="8" eb="10">
      <t>スイリ</t>
    </rPh>
    <rPh sb="10" eb="12">
      <t>ジギョウ</t>
    </rPh>
    <rPh sb="12" eb="14">
      <t>キキン</t>
    </rPh>
    <phoneticPr fontId="2"/>
  </si>
  <si>
    <t>国営雄国山麓農業水利事業基金</t>
    <rPh sb="0" eb="2">
      <t>コクエイ</t>
    </rPh>
    <rPh sb="2" eb="4">
      <t>オグニ</t>
    </rPh>
    <rPh sb="4" eb="5">
      <t>ヤマ</t>
    </rPh>
    <rPh sb="5" eb="6">
      <t>フモト</t>
    </rPh>
    <rPh sb="6" eb="8">
      <t>ノウギョウ</t>
    </rPh>
    <rPh sb="8" eb="10">
      <t>スイリ</t>
    </rPh>
    <rPh sb="10" eb="12">
      <t>ジギョウ</t>
    </rPh>
    <rPh sb="12" eb="14">
      <t>キキン</t>
    </rPh>
    <phoneticPr fontId="2"/>
  </si>
  <si>
    <t>森林環境基金</t>
    <rPh sb="0" eb="4">
      <t>シンリンカンキョウ</t>
    </rPh>
    <rPh sb="4" eb="6">
      <t>キキン</t>
    </rPh>
    <phoneticPr fontId="2"/>
  </si>
  <si>
    <t>喜多方地方広域市町村圏組合</t>
    <rPh sb="0" eb="10">
      <t>キタカタチホウコウイキシチョウソン</t>
    </rPh>
    <rPh sb="10" eb="11">
      <t>ケン</t>
    </rPh>
    <rPh sb="11" eb="13">
      <t>クミアイ</t>
    </rPh>
    <phoneticPr fontId="10"/>
  </si>
  <si>
    <t>●一般会計</t>
    <rPh sb="1" eb="5">
      <t>イッパンカイケイ</t>
    </rPh>
    <phoneticPr fontId="10"/>
  </si>
  <si>
    <t>●喜多方プラザ特別会計</t>
    <rPh sb="1" eb="4">
      <t>キタカタ</t>
    </rPh>
    <rPh sb="7" eb="11">
      <t>トクベツカイケイ</t>
    </rPh>
    <phoneticPr fontId="10"/>
  </si>
  <si>
    <t>福島県市町村総合事務組合</t>
    <rPh sb="0" eb="6">
      <t>フクシマケンシチョウソン</t>
    </rPh>
    <rPh sb="6" eb="12">
      <t>ソウゴウジムクミアイ</t>
    </rPh>
    <phoneticPr fontId="10"/>
  </si>
  <si>
    <t>●消防補償等特別会計</t>
    <rPh sb="1" eb="3">
      <t>ショウボウ</t>
    </rPh>
    <rPh sb="3" eb="5">
      <t>ホショウ</t>
    </rPh>
    <rPh sb="5" eb="6">
      <t>ナド</t>
    </rPh>
    <rPh sb="6" eb="8">
      <t>トクベツ</t>
    </rPh>
    <rPh sb="8" eb="10">
      <t>カイケイ</t>
    </rPh>
    <phoneticPr fontId="10"/>
  </si>
  <si>
    <t>●消防賞じゅつ金特別会計</t>
    <rPh sb="1" eb="3">
      <t>ショウボウ</t>
    </rPh>
    <rPh sb="3" eb="4">
      <t>ショウ</t>
    </rPh>
    <rPh sb="7" eb="8">
      <t>キン</t>
    </rPh>
    <rPh sb="8" eb="12">
      <t>トクベツカイケイ</t>
    </rPh>
    <phoneticPr fontId="10"/>
  </si>
  <si>
    <t>●非常勤職員公務災害補償特別会計</t>
    <rPh sb="1" eb="4">
      <t>ヒジョウキン</t>
    </rPh>
    <rPh sb="4" eb="16">
      <t>ショクインコウムサイガイホショウトクベツカイケイ</t>
    </rPh>
    <phoneticPr fontId="10"/>
  </si>
  <si>
    <t>●自治会管理特別会計</t>
    <rPh sb="1" eb="4">
      <t>ジチカイ</t>
    </rPh>
    <rPh sb="4" eb="6">
      <t>カンリ</t>
    </rPh>
    <rPh sb="6" eb="10">
      <t>トクベツカイケイ</t>
    </rPh>
    <phoneticPr fontId="10"/>
  </si>
  <si>
    <t>福島県後期高齢者医療連合</t>
    <rPh sb="0" eb="3">
      <t>フクシマケン</t>
    </rPh>
    <rPh sb="3" eb="8">
      <t>コウキコウレイシャ</t>
    </rPh>
    <rPh sb="8" eb="12">
      <t>イリョウレンゴウ</t>
    </rPh>
    <phoneticPr fontId="10"/>
  </si>
  <si>
    <t>●後期高齢者医療特別会計</t>
    <rPh sb="1" eb="12">
      <t>コウキコウレイシャイリョウトクベツカイケイ</t>
    </rPh>
    <phoneticPr fontId="10"/>
  </si>
  <si>
    <t>福島県市民交通災害共済組合</t>
    <rPh sb="0" eb="3">
      <t>フクシマケン</t>
    </rPh>
    <rPh sb="3" eb="13">
      <t>シミンコウツウサイガイキョウサイクミアイ</t>
    </rPh>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</si>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</sst>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96469</c:v>
                </c:pt>
                <c:pt idx="3">
                  <c:v>85743</c:v>
                </c:pt>
                <c:pt idx="4">
                  <c:v>92509</c:v>
                </c:pt>
              </c:numCache>
            </c:numRef>
          </c:val>
          <c:smooth val="0"/>
          <c:extLst>
            <c:ext xmlns:c16="http://schemas.microsoft.com/office/drawing/2014/chart" uri="{C3380CC4-5D6E-409C-BE32-E72D297353CC}">
              <c16:uniqueId val="{00000000-2FE1-41A9-B8C8-D1909475191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58425</c:v>
                </c:pt>
                <c:pt idx="1">
                  <c:v>68867</c:v>
                </c:pt>
                <c:pt idx="2">
                  <c:v>82789</c:v>
                </c:pt>
                <c:pt idx="3">
                  <c:v>65647</c:v>
                </c:pt>
                <c:pt idx="4">
                  <c:v>72753</c:v>
                </c:pt>
              </c:numCache>
            </c:numRef>
          </c:val>
          <c:smooth val="0"/>
          <c:extLst>
            <c:ext xmlns:c16="http://schemas.microsoft.com/office/drawing/2014/chart" uri="{C3380CC4-5D6E-409C-BE32-E72D297353CC}">
              <c16:uniqueId val="{00000001-2FE1-41A9-B8C8-D1909475191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2.2799999999999998</c:v>
                </c:pt>
                <c:pt idx="1">
                  <c:v>2.72</c:v>
                </c:pt>
                <c:pt idx="2">
                  <c:v>4.78</c:v>
                </c:pt>
                <c:pt idx="3">
                  <c:v>4.53</c:v>
                </c:pt>
                <c:pt idx="4">
                  <c:v>2.0299999999999998</c:v>
                </c:pt>
              </c:numCache>
            </c:numRef>
          </c:val>
          <c:extLst>
            <c:ext xmlns:c16="http://schemas.microsoft.com/office/drawing/2014/chart" uri="{C3380CC4-5D6E-409C-BE32-E72D297353CC}">
              <c16:uniqueId val="{00000000-5E2D-4A83-A434-CE899920E43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17.600000000000001</c:v>
                </c:pt>
                <c:pt idx="1">
                  <c:v>12.74</c:v>
                </c:pt>
                <c:pt idx="2">
                  <c:v>14.03</c:v>
                </c:pt>
                <c:pt idx="3">
                  <c:v>12.16</c:v>
                </c:pt>
                <c:pt idx="4">
                  <c:v>5.73</c:v>
                </c:pt>
              </c:numCache>
            </c:numRef>
          </c:val>
          <c:extLst>
            <c:ext xmlns:c16="http://schemas.microsoft.com/office/drawing/2014/chart" uri="{C3380CC4-5D6E-409C-BE32-E72D297353CC}">
              <c16:uniqueId val="{00000001-5E2D-4A83-A434-CE899920E43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-1.83</c:v>
                </c:pt>
                <c:pt idx="1">
                  <c:v>-4.01</c:v>
                </c:pt>
                <c:pt idx="2">
                  <c:v>3.83</c:v>
                </c:pt>
                <c:pt idx="3">
                  <c:v>-2.68</c:v>
                </c:pt>
                <c:pt idx="4">
                  <c:v>-9.0399999999999991</c:v>
                </c:pt>
              </c:numCache>
            </c:numRef>
          </c:val>
          <c:smooth val="0"/>
          <c:extLst>
            <c:ext xmlns:c16="http://schemas.microsoft.com/office/drawing/2014/chart" uri="{C3380CC4-5D6E-409C-BE32-E72D297353CC}">
              <c16:uniqueId val="{00000002-5E2D-4A83-A434-CE899920E43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0.37</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8738-4336-9726-4E5A9F72182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38-4336-9726-4E5A9F72182C}"/>
            </c:ext>
          </c:extLst>
        </c:ser>
        <c:ser>
          <c:idx val="2"/>
          <c:order val="2"/>
          <c:tx>
            <c:strRef>
              <c:f>データシート!$A$29</c:f>
              <c:strCache>
                <c:ptCount val="1"/>
                <c:pt idx="0">
                  <c:v>公有林整備事業特別会計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738-4336-9726-4E5A9F72182C}"/>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738-4336-9726-4E5A9F72182C}"/>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2.37</c:v>
                </c:pt>
                <c:pt idx="2">
                  <c:v>#N/A</c:v>
                </c:pt>
                <c:pt idx="3">
                  <c:v>1.1200000000000001</c:v>
                </c:pt>
                <c:pt idx="4">
                  <c:v>#N/A</c:v>
                </c:pt>
                <c:pt idx="5">
                  <c:v>0.39</c:v>
                </c:pt>
                <c:pt idx="6">
                  <c:v>#N/A</c:v>
                </c:pt>
                <c:pt idx="7">
                  <c:v>0.42</c:v>
                </c:pt>
                <c:pt idx="8">
                  <c:v>#N/A</c:v>
                </c:pt>
                <c:pt idx="9">
                  <c:v>0.21</c:v>
                </c:pt>
              </c:numCache>
            </c:numRef>
          </c:val>
          <c:extLst>
            <c:ext xmlns:c16="http://schemas.microsoft.com/office/drawing/2014/chart" uri="{C3380CC4-5D6E-409C-BE32-E72D297353CC}">
              <c16:uniqueId val="{00000004-8738-4336-9726-4E5A9F72182C}"/>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0.89</c:v>
                </c:pt>
                <c:pt idx="2">
                  <c:v>#N/A</c:v>
                </c:pt>
                <c:pt idx="3">
                  <c:v>0.93</c:v>
                </c:pt>
                <c:pt idx="4">
                  <c:v>#N/A</c:v>
                </c:pt>
                <c:pt idx="5">
                  <c:v>1.51</c:v>
                </c:pt>
                <c:pt idx="6">
                  <c:v>#N/A</c:v>
                </c:pt>
                <c:pt idx="7">
                  <c:v>0.79</c:v>
                </c:pt>
                <c:pt idx="8">
                  <c:v>#N/A</c:v>
                </c:pt>
                <c:pt idx="9">
                  <c:v>0.89</c:v>
                </c:pt>
              </c:numCache>
            </c:numRef>
          </c:val>
          <c:extLst>
            <c:ext xmlns:c16="http://schemas.microsoft.com/office/drawing/2014/chart" uri="{C3380CC4-5D6E-409C-BE32-E72D297353CC}">
              <c16:uniqueId val="{00000005-8738-4336-9726-4E5A9F72182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0.52</c:v>
                </c:pt>
                <c:pt idx="4">
                  <c:v>#N/A</c:v>
                </c:pt>
                <c:pt idx="5">
                  <c:v>0.7</c:v>
                </c:pt>
                <c:pt idx="6">
                  <c:v>#N/A</c:v>
                </c:pt>
                <c:pt idx="7">
                  <c:v>0.9</c:v>
                </c:pt>
                <c:pt idx="8">
                  <c:v>#N/A</c:v>
                </c:pt>
                <c:pt idx="9">
                  <c:v>1.04</c:v>
                </c:pt>
              </c:numCache>
            </c:numRef>
          </c:val>
          <c:extLst>
            <c:ext xmlns:c16="http://schemas.microsoft.com/office/drawing/2014/chart" uri="{C3380CC4-5D6E-409C-BE32-E72D297353CC}">
              <c16:uniqueId val="{00000006-8738-4336-9726-4E5A9F72182C}"/>
            </c:ext>
          </c:extLst>
        </c:ser>
        <c:ser>
          <c:idx val="7"/>
          <c:order val="7"/>
          <c:tx>
            <c:strRef>
              <c:f>データシート!$A$34</c:f>
              <c:strCache>
                <c:ptCount val="1"/>
                <c:pt idx="0">
                  <c:v>工業団地造成事業特別会計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c:v>
                </c:pt>
                <c:pt idx="2">
                  <c:v>#N/A</c:v>
                </c:pt>
                <c:pt idx="3">
                  <c:v>0</c:v>
                </c:pt>
                <c:pt idx="4">
                  <c:v>#N/A</c:v>
                </c:pt>
                <c:pt idx="5">
                  <c:v>0</c:v>
                </c:pt>
                <c:pt idx="6">
                  <c:v>#N/A</c:v>
                </c:pt>
                <c:pt idx="7">
                  <c:v>1.29</c:v>
                </c:pt>
                <c:pt idx="8">
                  <c:v>#N/A</c:v>
                </c:pt>
                <c:pt idx="9">
                  <c:v>1.3</c:v>
                </c:pt>
              </c:numCache>
            </c:numRef>
          </c:val>
          <c:extLst>
            <c:ext xmlns:c16="http://schemas.microsoft.com/office/drawing/2014/chart" uri="{C3380CC4-5D6E-409C-BE32-E72D297353CC}">
              <c16:uniqueId val="{00000007-8738-4336-9726-4E5A9F72182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2.27</c:v>
                </c:pt>
                <c:pt idx="2">
                  <c:v>#N/A</c:v>
                </c:pt>
                <c:pt idx="3">
                  <c:v>2.71</c:v>
                </c:pt>
                <c:pt idx="4">
                  <c:v>#N/A</c:v>
                </c:pt>
                <c:pt idx="5">
                  <c:v>4.7699999999999996</c:v>
                </c:pt>
                <c:pt idx="6">
                  <c:v>#N/A</c:v>
                </c:pt>
                <c:pt idx="7">
                  <c:v>4.53</c:v>
                </c:pt>
                <c:pt idx="8">
                  <c:v>#N/A</c:v>
                </c:pt>
                <c:pt idx="9">
                  <c:v>2.02</c:v>
                </c:pt>
              </c:numCache>
            </c:numRef>
          </c:val>
          <c:extLst>
            <c:ext xmlns:c16="http://schemas.microsoft.com/office/drawing/2014/chart" uri="{C3380CC4-5D6E-409C-BE32-E72D297353CC}">
              <c16:uniqueId val="{00000008-8738-4336-9726-4E5A9F72182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5.96</c:v>
                </c:pt>
                <c:pt idx="2">
                  <c:v>#N/A</c:v>
                </c:pt>
                <c:pt idx="3">
                  <c:v>7.16</c:v>
                </c:pt>
                <c:pt idx="4">
                  <c:v>#N/A</c:v>
                </c:pt>
                <c:pt idx="5">
                  <c:v>8.26</c:v>
                </c:pt>
                <c:pt idx="6">
                  <c:v>#N/A</c:v>
                </c:pt>
                <c:pt idx="7">
                  <c:v>8.59</c:v>
                </c:pt>
                <c:pt idx="8">
                  <c:v>#N/A</c:v>
                </c:pt>
                <c:pt idx="9">
                  <c:v>7.13</c:v>
                </c:pt>
              </c:numCache>
            </c:numRef>
          </c:val>
          <c:extLst>
            <c:ext xmlns:c16="http://schemas.microsoft.com/office/drawing/2014/chart" uri="{C3380CC4-5D6E-409C-BE32-E72D297353CC}">
              <c16:uniqueId val="{00000009-8738-4336-9726-4E5A9F72182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2215</c:v>
                </c:pt>
                <c:pt idx="5">
                  <c:v>2230</c:v>
                </c:pt>
                <c:pt idx="8">
                  <c:v>2237</c:v>
                </c:pt>
                <c:pt idx="11">
                  <c:v>2242</c:v>
                </c:pt>
                <c:pt idx="14">
                  <c:v>2209</c:v>
                </c:pt>
              </c:numCache>
            </c:numRef>
          </c:val>
          <c:extLst>
            <c:ext xmlns:c16="http://schemas.microsoft.com/office/drawing/2014/chart" uri="{C3380CC4-5D6E-409C-BE32-E72D297353CC}">
              <c16:uniqueId val="{00000000-182B-429B-A946-6A1988EF1F7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82B-429B-A946-6A1988EF1F7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41</c:v>
                </c:pt>
                <c:pt idx="3">
                  <c:v>5</c:v>
                </c:pt>
                <c:pt idx="6">
                  <c:v>31</c:v>
                </c:pt>
                <c:pt idx="9">
                  <c:v>22</c:v>
                </c:pt>
                <c:pt idx="12">
                  <c:v>61</c:v>
                </c:pt>
              </c:numCache>
            </c:numRef>
          </c:val>
          <c:extLst>
            <c:ext xmlns:c16="http://schemas.microsoft.com/office/drawing/2014/chart" uri="{C3380CC4-5D6E-409C-BE32-E72D297353CC}">
              <c16:uniqueId val="{00000002-182B-429B-A946-6A1988EF1F7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151</c:v>
                </c:pt>
                <c:pt idx="3">
                  <c:v>175</c:v>
                </c:pt>
                <c:pt idx="6">
                  <c:v>148</c:v>
                </c:pt>
                <c:pt idx="9">
                  <c:v>191</c:v>
                </c:pt>
                <c:pt idx="12">
                  <c:v>209</c:v>
                </c:pt>
              </c:numCache>
            </c:numRef>
          </c:val>
          <c:extLst>
            <c:ext xmlns:c16="http://schemas.microsoft.com/office/drawing/2014/chart" uri="{C3380CC4-5D6E-409C-BE32-E72D297353CC}">
              <c16:uniqueId val="{00000003-182B-429B-A946-6A1988EF1F7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869</c:v>
                </c:pt>
                <c:pt idx="3">
                  <c:v>576</c:v>
                </c:pt>
                <c:pt idx="6">
                  <c:v>566</c:v>
                </c:pt>
                <c:pt idx="9">
                  <c:v>538</c:v>
                </c:pt>
                <c:pt idx="12">
                  <c:v>499</c:v>
                </c:pt>
              </c:numCache>
            </c:numRef>
          </c:val>
          <c:extLst>
            <c:ext xmlns:c16="http://schemas.microsoft.com/office/drawing/2014/chart" uri="{C3380CC4-5D6E-409C-BE32-E72D297353CC}">
              <c16:uniqueId val="{00000004-182B-429B-A946-6A1988EF1F7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2B-429B-A946-6A1988EF1F7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82B-429B-A946-6A1988EF1F7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2227</c:v>
                </c:pt>
                <c:pt idx="3">
                  <c:v>2281</c:v>
                </c:pt>
                <c:pt idx="6">
                  <c:v>2350</c:v>
                </c:pt>
                <c:pt idx="9">
                  <c:v>2388</c:v>
                </c:pt>
                <c:pt idx="12">
                  <c:v>2348</c:v>
                </c:pt>
              </c:numCache>
            </c:numRef>
          </c:val>
          <c:extLst>
            <c:ext xmlns:c16="http://schemas.microsoft.com/office/drawing/2014/chart" uri="{C3380CC4-5D6E-409C-BE32-E72D297353CC}">
              <c16:uniqueId val="{00000007-182B-429B-A946-6A1988EF1F7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1073</c:v>
                </c:pt>
                <c:pt idx="2">
                  <c:v>#N/A</c:v>
                </c:pt>
                <c:pt idx="3">
                  <c:v>#N/A</c:v>
                </c:pt>
                <c:pt idx="4">
                  <c:v>807</c:v>
                </c:pt>
                <c:pt idx="5">
                  <c:v>#N/A</c:v>
                </c:pt>
                <c:pt idx="6">
                  <c:v>#N/A</c:v>
                </c:pt>
                <c:pt idx="7">
                  <c:v>858</c:v>
                </c:pt>
                <c:pt idx="8">
                  <c:v>#N/A</c:v>
                </c:pt>
                <c:pt idx="9">
                  <c:v>#N/A</c:v>
                </c:pt>
                <c:pt idx="10">
                  <c:v>897</c:v>
                </c:pt>
                <c:pt idx="11">
                  <c:v>#N/A</c:v>
                </c:pt>
                <c:pt idx="12">
                  <c:v>#N/A</c:v>
                </c:pt>
                <c:pt idx="13">
                  <c:v>908</c:v>
                </c:pt>
                <c:pt idx="14">
                  <c:v>#N/A</c:v>
                </c:pt>
              </c:numCache>
            </c:numRef>
          </c:val>
          <c:smooth val="0"/>
          <c:extLst>
            <c:ext xmlns:c16="http://schemas.microsoft.com/office/drawing/2014/chart" uri="{C3380CC4-5D6E-409C-BE32-E72D297353CC}">
              <c16:uniqueId val="{00000008-182B-429B-A946-6A1988EF1F7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26665</c:v>
                </c:pt>
                <c:pt idx="5">
                  <c:v>26993</c:v>
                </c:pt>
                <c:pt idx="8">
                  <c:v>27047</c:v>
                </c:pt>
                <c:pt idx="11">
                  <c:v>25725</c:v>
                </c:pt>
                <c:pt idx="14">
                  <c:v>26103</c:v>
                </c:pt>
              </c:numCache>
            </c:numRef>
          </c:val>
          <c:extLst>
            <c:ext xmlns:c16="http://schemas.microsoft.com/office/drawing/2014/chart" uri="{C3380CC4-5D6E-409C-BE32-E72D297353CC}">
              <c16:uniqueId val="{00000000-893D-416D-A129-09329C26692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222</c:v>
                </c:pt>
                <c:pt idx="5">
                  <c:v>253</c:v>
                </c:pt>
                <c:pt idx="8">
                  <c:v>204</c:v>
                </c:pt>
                <c:pt idx="11">
                  <c:v>174</c:v>
                </c:pt>
                <c:pt idx="14">
                  <c:v>190</c:v>
                </c:pt>
              </c:numCache>
            </c:numRef>
          </c:val>
          <c:extLst>
            <c:ext xmlns:c16="http://schemas.microsoft.com/office/drawing/2014/chart" uri="{C3380CC4-5D6E-409C-BE32-E72D297353CC}">
              <c16:uniqueId val="{00000001-893D-416D-A129-09329C26692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7232</c:v>
                </c:pt>
                <c:pt idx="5">
                  <c:v>5919</c:v>
                </c:pt>
                <c:pt idx="8">
                  <c:v>5607</c:v>
                </c:pt>
                <c:pt idx="11">
                  <c:v>4620</c:v>
                </c:pt>
                <c:pt idx="14">
                  <c:v>3500</c:v>
                </c:pt>
              </c:numCache>
            </c:numRef>
          </c:val>
          <c:extLst>
            <c:ext xmlns:c16="http://schemas.microsoft.com/office/drawing/2014/chart" uri="{C3380CC4-5D6E-409C-BE32-E72D297353CC}">
              <c16:uniqueId val="{00000002-893D-416D-A129-09329C26692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93D-416D-A129-09329C26692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93D-416D-A129-09329C26692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93D-416D-A129-09329C26692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4339</c:v>
                </c:pt>
                <c:pt idx="3">
                  <c:v>4188</c:v>
                </c:pt>
                <c:pt idx="6">
                  <c:v>4068</c:v>
                </c:pt>
                <c:pt idx="9">
                  <c:v>4001</c:v>
                </c:pt>
                <c:pt idx="12">
                  <c:v>3959</c:v>
                </c:pt>
              </c:numCache>
            </c:numRef>
          </c:val>
          <c:extLst>
            <c:ext xmlns:c16="http://schemas.microsoft.com/office/drawing/2014/chart" uri="{C3380CC4-5D6E-409C-BE32-E72D297353CC}">
              <c16:uniqueId val="{00000006-893D-416D-A129-09329C26692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2299</c:v>
                </c:pt>
                <c:pt idx="3">
                  <c:v>2342</c:v>
                </c:pt>
                <c:pt idx="6">
                  <c:v>3098</c:v>
                </c:pt>
                <c:pt idx="9">
                  <c:v>2983</c:v>
                </c:pt>
                <c:pt idx="12">
                  <c:v>2881</c:v>
                </c:pt>
              </c:numCache>
            </c:numRef>
          </c:val>
          <c:extLst>
            <c:ext xmlns:c16="http://schemas.microsoft.com/office/drawing/2014/chart" uri="{C3380CC4-5D6E-409C-BE32-E72D297353CC}">
              <c16:uniqueId val="{00000007-893D-416D-A129-09329C26692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8784</c:v>
                </c:pt>
                <c:pt idx="3">
                  <c:v>7450</c:v>
                </c:pt>
                <c:pt idx="6">
                  <c:v>6299</c:v>
                </c:pt>
                <c:pt idx="9">
                  <c:v>5212</c:v>
                </c:pt>
                <c:pt idx="12">
                  <c:v>5421</c:v>
                </c:pt>
              </c:numCache>
            </c:numRef>
          </c:val>
          <c:extLst>
            <c:ext xmlns:c16="http://schemas.microsoft.com/office/drawing/2014/chart" uri="{C3380CC4-5D6E-409C-BE32-E72D297353CC}">
              <c16:uniqueId val="{00000008-893D-416D-A129-09329C26692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17</c:v>
                </c:pt>
                <c:pt idx="3">
                  <c:v>13</c:v>
                </c:pt>
                <c:pt idx="6">
                  <c:v>8</c:v>
                </c:pt>
                <c:pt idx="9">
                  <c:v>6</c:v>
                </c:pt>
                <c:pt idx="12">
                  <c:v>4</c:v>
                </c:pt>
              </c:numCache>
            </c:numRef>
          </c:val>
          <c:extLst>
            <c:ext xmlns:c16="http://schemas.microsoft.com/office/drawing/2014/chart" uri="{C3380CC4-5D6E-409C-BE32-E72D297353CC}">
              <c16:uniqueId val="{00000009-893D-416D-A129-09329C26692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25515</c:v>
                </c:pt>
                <c:pt idx="3">
                  <c:v>25889</c:v>
                </c:pt>
                <c:pt idx="6">
                  <c:v>26664</c:v>
                </c:pt>
                <c:pt idx="9">
                  <c:v>26384</c:v>
                </c:pt>
                <c:pt idx="12">
                  <c:v>26156</c:v>
                </c:pt>
              </c:numCache>
            </c:numRef>
          </c:val>
          <c:extLst>
            <c:ext xmlns:c16="http://schemas.microsoft.com/office/drawing/2014/chart" uri="{C3380CC4-5D6E-409C-BE32-E72D297353CC}">
              <c16:uniqueId val="{0000000A-893D-416D-A129-09329C26692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6836</c:v>
                </c:pt>
                <c:pt idx="2">
                  <c:v>#N/A</c:v>
                </c:pt>
                <c:pt idx="3">
                  <c:v>#N/A</c:v>
                </c:pt>
                <c:pt idx="4">
                  <c:v>6716</c:v>
                </c:pt>
                <c:pt idx="5">
                  <c:v>#N/A</c:v>
                </c:pt>
                <c:pt idx="6">
                  <c:v>#N/A</c:v>
                </c:pt>
                <c:pt idx="7">
                  <c:v>7279</c:v>
                </c:pt>
                <c:pt idx="8">
                  <c:v>#N/A</c:v>
                </c:pt>
                <c:pt idx="9">
                  <c:v>#N/A</c:v>
                </c:pt>
                <c:pt idx="10">
                  <c:v>8067</c:v>
                </c:pt>
                <c:pt idx="11">
                  <c:v>#N/A</c:v>
                </c:pt>
                <c:pt idx="12">
                  <c:v>#N/A</c:v>
                </c:pt>
                <c:pt idx="13">
                  <c:v>8627</c:v>
                </c:pt>
                <c:pt idx="14">
                  <c:v>#N/A</c:v>
                </c:pt>
              </c:numCache>
            </c:numRef>
          </c:val>
          <c:smooth val="0"/>
          <c:extLst>
            <c:ext xmlns:c16="http://schemas.microsoft.com/office/drawing/2014/chart" uri="{C3380CC4-5D6E-409C-BE32-E72D297353CC}">
              <c16:uniqueId val="{0000000B-893D-416D-A129-09329C26692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2231</c:v>
                </c:pt>
                <c:pt idx="1">
                  <c:v>1877</c:v>
                </c:pt>
                <c:pt idx="2">
                  <c:v>879</c:v>
                </c:pt>
              </c:numCache>
            </c:numRef>
          </c:val>
          <c:extLst>
            <c:ext xmlns:c16="http://schemas.microsoft.com/office/drawing/2014/chart" uri="{C3380CC4-5D6E-409C-BE32-E72D297353CC}">
              <c16:uniqueId val="{00000000-7577-4902-9911-13BF60E2440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1470</c:v>
                </c:pt>
                <c:pt idx="1">
                  <c:v>850</c:v>
                </c:pt>
                <c:pt idx="2">
                  <c:v>820</c:v>
                </c:pt>
              </c:numCache>
            </c:numRef>
          </c:val>
          <c:extLst>
            <c:ext xmlns:c16="http://schemas.microsoft.com/office/drawing/2014/chart" uri="{C3380CC4-5D6E-409C-BE32-E72D297353CC}">
              <c16:uniqueId val="{00000001-7577-4902-9911-13BF60E2440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1385</c:v>
                </c:pt>
                <c:pt idx="1">
                  <c:v>1406</c:v>
                </c:pt>
                <c:pt idx="2">
                  <c:v>1434</c:v>
                </c:pt>
              </c:numCache>
            </c:numRef>
          </c:val>
          <c:extLst>
            <c:ext xmlns:c16="http://schemas.microsoft.com/office/drawing/2014/chart" uri="{C3380CC4-5D6E-409C-BE32-E72D297353CC}">
              <c16:uniqueId val="{00000002-7577-4902-9911-13BF60E2440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喜多方地方広域市町村圏組合が発行した地方債に充当したと認められる負担金の支出額や、債務負担行為に基づく支出額が増加したものの、公営企業債の元利償還金に対する繰入金や、道路整備事業等の公共事業のために発行した市債の元利償還金の支出額が減少したことにより、元利償還金等は減少してい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満期一括償還の地方債は存在しない。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将来負担比率の分子は、前年度と比べて増加している。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その主な要因は、市債の発行額の減や償還が進んだことにより地方債残高は減少しているものの、財政調整基金、減債基金の減少による充当可能基金の減少が大きいことにより、将来負担額の減少額と比べ充当可能財源等の減少額が大きいため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過疎地域持続的発展特別事業基金、国営会津北部農業水利事業基金等への積立により、その他特定目的基金の残高は微増したものの、令和４年８月３日に発生した豪雨災害への対応や、各種事業実施の歳出増加への対応のため財政調整基金を取り崩したこと、公債費の償還に充てるために減債基金を取り崩したことで、基金全体残高の合計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想定される人口減少に伴う税収の減少等に対応できるよう、財政調整基金の適正な規模への回復を目指していくとともに、今後増加していくことが見込まれる公共施設の維持管理や、退職者の増加に対応していくための特定目的基金の設置・活用を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：農業基盤整備や農業用排水路の維持管理等に係る農家の負担軽減および農業振興を図る事業を実施するため。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過疎地域持続的発展特別事業基金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：デマンド交通の運行等、住民の日常的な移動のための交通手段の確保を図る事業等を実施するため。</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上ノ山墓地公園管理基金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：上ノ山墓地公園の管理にかかる経費に要するため、墓地永代管理手数料及び墓地使用料から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百万円積み立てたことにより、前年度と比較して残高が増加した。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：国営会津北部地区土地改良事業負担金に要するため、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百万円を積み立てたことにより、前年度と比較して残高が増加した。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森林環境基金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：森林整備に関する施策、森林整備を担うべき人材の育成及び確保、森林の有する公益的機能に関する普及啓発等の経費に要するため、森林環境譲与税から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百万円積み立てたことにより、前年度と比較して残高が増加した。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ふるさと創生事業基金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：ふるさと創生事業補助金、協働のまちづくり事業推進事業補助金の経費に要するため、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百万円取崩したことにより前年度と比較して残高が減少した。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過疎地域持続的発展特別事業基金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：デマンド交通の運行等、地域の公共交通の確保に係る経費に要するため、</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百万円取崩したことにより前年度と比較して残高が減少した。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ふるさとづくり基金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：ふるさと納税寄附金を財源として令和７年度に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百万円の積立、令和８年度～令和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年度に毎年</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百万円の積立を見込んでいる。また、令和７年度に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234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百万円、令和８年度～令和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年度に毎年</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百万円を繰入れ、地域の特色を活かした産業づくり事業等、ふるさとづくりに係る各種事業に充てるために活用する予定である。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：一般財源から令和７年度に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百万円の積立を見込んでいる。また、令和８年度に</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490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百万円を繰入れ、国営会津北部地区土地改良事業負担金の財源として活用する予定である。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令和５年度は、一般寄附等により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百万円等を積み立てたが、令和４年８月３日に発生した豪雨災害への対応や各種事業実施の歳出増加への対応により、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百万円の繰入れを行ったため、前年度と比べて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適正な規模への回復を目指すとともに、今後見込まれる人口減少に伴う税収の減少等や普通建設事業費の増加等による財源不足を調整するために活用していく。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令和５年度は、地方財政法第７条に基づき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百万円を積み立てたが、公債費の償還に充てるための繰入れを行ったため、残高は前年度に比べて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都市再生整備計画事業（塩川駅周辺地区）や、ひとづくり・交流拠点複合施設整備事業等、市債を活用した大規模事業を実施する予定があり、償還額が増大していくことが見込まれるため、計画的に活用し償還に必要な財源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44,344
44,019
554.63
29,671,703
29,234,149
311,170
15,330,635
26,156,325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類似団体平均とは同ポイント、福島県平均を</a:t>
          </a:r>
          <a:r>
            <a:rPr kumimoji="1" lang="en-US" altLang="ja-JP" sz="1100">
              <a:latin typeface="ＭＳ Ｐゴシック" panose="020B0600070205080204" pitchFamily="50" charset="-128"/>
              <a:ea typeface="ＭＳ Ｐゴシック" panose="020B0600070205080204" pitchFamily="50" charset="-128"/>
            </a:rPr>
            <a:t>0.08</a:t>
          </a:r>
          <a:r>
            <a:rPr kumimoji="1" lang="ja-JP" altLang="en-US" sz="1100">
              <a:latin typeface="ＭＳ Ｐゴシック" panose="020B0600070205080204" pitchFamily="50" charset="-128"/>
              <a:ea typeface="ＭＳ Ｐゴシック" panose="020B0600070205080204" pitchFamily="50" charset="-128"/>
            </a:rPr>
            <a:t>ポイント下回っている状況である。</a:t>
          </a:r>
        </a:p>
        <a:p>
          <a:r>
            <a:rPr kumimoji="1" lang="ja-JP" altLang="en-US" sz="1100">
              <a:latin typeface="ＭＳ Ｐゴシック" panose="020B0600070205080204" pitchFamily="50" charset="-128"/>
              <a:ea typeface="ＭＳ Ｐゴシック" panose="020B0600070205080204" pitchFamily="50" charset="-128"/>
            </a:rPr>
            <a:t>　地方税について、固定資産税は土地価格の下落により土地において</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％の減、たばこ税は売渡し本数の減による</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％の減はあるものの、景気が全体的に回復傾向にあり、市民税において</a:t>
          </a:r>
          <a:r>
            <a:rPr kumimoji="1" lang="en-US" altLang="ja-JP" sz="1100">
              <a:latin typeface="ＭＳ Ｐゴシック" panose="020B0600070205080204" pitchFamily="50" charset="-128"/>
              <a:ea typeface="ＭＳ Ｐゴシック" panose="020B0600070205080204" pitchFamily="50" charset="-128"/>
            </a:rPr>
            <a:t>3.2</a:t>
          </a:r>
          <a:r>
            <a:rPr kumimoji="1" lang="ja-JP" altLang="en-US" sz="1100">
              <a:latin typeface="ＭＳ Ｐゴシック" panose="020B0600070205080204" pitchFamily="50" charset="-128"/>
              <a:ea typeface="ＭＳ Ｐゴシック" panose="020B0600070205080204" pitchFamily="50" charset="-128"/>
            </a:rPr>
            <a:t>％の増、入湯税においても新型コロナウイルス感染症の影響から回復傾向にあり</a:t>
          </a:r>
          <a:r>
            <a:rPr kumimoji="1" lang="en-US" altLang="ja-JP" sz="1100">
              <a:latin typeface="ＭＳ Ｐゴシック" panose="020B0600070205080204" pitchFamily="50" charset="-128"/>
              <a:ea typeface="ＭＳ Ｐゴシック" panose="020B0600070205080204" pitchFamily="50" charset="-128"/>
            </a:rPr>
            <a:t>13.7</a:t>
          </a:r>
          <a:r>
            <a:rPr kumimoji="1" lang="ja-JP" altLang="en-US" sz="1100">
              <a:latin typeface="ＭＳ Ｐゴシック" panose="020B0600070205080204" pitchFamily="50" charset="-128"/>
              <a:ea typeface="ＭＳ Ｐゴシック" panose="020B0600070205080204" pitchFamily="50" charset="-128"/>
            </a:rPr>
            <a:t>％の増となっており、地方税全体では、</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％の増となっている。</a:t>
          </a:r>
        </a:p>
        <a:p>
          <a:r>
            <a:rPr kumimoji="1" lang="ja-JP" altLang="en-US" sz="1100">
              <a:latin typeface="ＭＳ Ｐゴシック" panose="020B0600070205080204" pitchFamily="50" charset="-128"/>
              <a:ea typeface="ＭＳ Ｐゴシック" panose="020B0600070205080204" pitchFamily="50" charset="-128"/>
            </a:rPr>
            <a:t>　今後も、徴収業務の強化に取り組むとともに、事務事業の効率化を図り、財政基盤の強化に努める。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97790</xdr:rowOff>
    </xdr:from>
    <xdr:to>
      <xdr:col>23</xdr:col>
      <xdr:colOff>133350</xdr:colOff>
      <xdr:row>42</xdr:row>
      <xdr:rowOff>97790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2986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19067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219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97790</xdr:rowOff>
    </xdr:from>
    <xdr:to>
      <xdr:col>19</xdr:col>
      <xdr:colOff>133350</xdr:colOff>
      <xdr:row>42</xdr:row>
      <xdr:rowOff>97790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97790</xdr:rowOff>
    </xdr:from>
    <xdr:to>
      <xdr:col>15</xdr:col>
      <xdr:colOff>82550</xdr:colOff>
      <xdr:row>42</xdr:row>
      <xdr:rowOff>97790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97790</xdr:rowOff>
    </xdr:from>
    <xdr:to>
      <xdr:col>11</xdr:col>
      <xdr:colOff>31750</xdr:colOff>
      <xdr:row>42</xdr:row>
      <xdr:rowOff>97790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63517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46990</xdr:rowOff>
    </xdr:from>
    <xdr:to>
      <xdr:col>19</xdr:col>
      <xdr:colOff>184150</xdr:colOff>
      <xdr:row>42</xdr:row>
      <xdr:rowOff>148590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46990</xdr:rowOff>
    </xdr:from>
    <xdr:to>
      <xdr:col>15</xdr:col>
      <xdr:colOff>133350</xdr:colOff>
      <xdr:row>42</xdr:row>
      <xdr:rowOff>148590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133367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46990</xdr:rowOff>
    </xdr:from>
    <xdr:to>
      <xdr:col>11</xdr:col>
      <xdr:colOff>82550</xdr:colOff>
      <xdr:row>42</xdr:row>
      <xdr:rowOff>148590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133367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46990</xdr:rowOff>
    </xdr:from>
    <xdr:to>
      <xdr:col>7</xdr:col>
      <xdr:colOff>31750</xdr:colOff>
      <xdr:row>42</xdr:row>
      <xdr:rowOff>148590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133367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a:t>
          </a:r>
          <a:r>
            <a:rPr kumimoji="1" lang="en-US" altLang="ja-JP" sz="1100">
              <a:latin typeface="ＭＳ Ｐゴシック" panose="020B0600070205080204" pitchFamily="50" charset="-128"/>
              <a:ea typeface="ＭＳ Ｐゴシック" panose="020B0600070205080204" pitchFamily="50" charset="-128"/>
            </a:rPr>
            <a:t>6.1</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8.7</a:t>
          </a:r>
          <a:r>
            <a:rPr kumimoji="1" lang="ja-JP" altLang="en-US" sz="1100">
              <a:latin typeface="ＭＳ Ｐゴシック" panose="020B0600070205080204" pitchFamily="50" charset="-128"/>
              <a:ea typeface="ＭＳ Ｐゴシック" panose="020B0600070205080204" pitchFamily="50" charset="-128"/>
            </a:rPr>
            <a:t>ポイントそれぞれ上回っており、前年度との比較でも</a:t>
          </a:r>
          <a:r>
            <a:rPr kumimoji="1" lang="en-US" altLang="ja-JP" sz="1100">
              <a:latin typeface="ＭＳ Ｐゴシック" panose="020B0600070205080204" pitchFamily="50" charset="-128"/>
              <a:ea typeface="ＭＳ Ｐゴシック" panose="020B0600070205080204" pitchFamily="50" charset="-128"/>
            </a:rPr>
            <a:t>0.9</a:t>
          </a:r>
          <a:r>
            <a:rPr kumimoji="1" lang="ja-JP" altLang="en-US" sz="11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100">
              <a:latin typeface="ＭＳ Ｐゴシック" panose="020B0600070205080204" pitchFamily="50" charset="-128"/>
              <a:ea typeface="ＭＳ Ｐゴシック" panose="020B0600070205080204" pitchFamily="50" charset="-128"/>
            </a:rPr>
            <a:t>　増加した主な要因としては、歳入において地方税は増となったものの、普通交付税や臨時財政対策債等が減になるとともに、歳出において乳幼児医療費助成事業費や介護保険事業への繰出金等の増により、経常的な経費が増加したことが挙げられる。</a:t>
          </a:r>
        </a:p>
        <a:p>
          <a:r>
            <a:rPr kumimoji="1" lang="ja-JP" altLang="en-US" sz="1100">
              <a:latin typeface="ＭＳ Ｐゴシック" panose="020B0600070205080204" pitchFamily="50" charset="-128"/>
              <a:ea typeface="ＭＳ Ｐゴシック" panose="020B0600070205080204" pitchFamily="50" charset="-128"/>
            </a:rPr>
            <a:t>　今後も、施設の維持管理・運営費等の経費の高止まりが懸念されるため、施設のあり方に関する検討や、公共施設使用料の適正化による歳入の確保、所要経費の精査による行政コストの削減を図る。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102144</xdr:rowOff>
    </xdr:from>
    <xdr:to>
      <xdr:col>23</xdr:col>
      <xdr:colOff>133350</xdr:colOff>
      <xdr:row>61</xdr:row>
      <xdr:rowOff>133169</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56059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70213</xdr:rowOff>
    </xdr:from>
    <xdr:to>
      <xdr:col>19</xdr:col>
      <xdr:colOff>133350</xdr:colOff>
      <xdr:row>61</xdr:row>
      <xdr:rowOff>102144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57213"/>
          <a:ext cx="889000" cy="203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131190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75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70213</xdr:rowOff>
    </xdr:from>
    <xdr:to>
      <xdr:col>15</xdr:col>
      <xdr:colOff>82550</xdr:colOff>
      <xdr:row>61</xdr:row>
      <xdr:rowOff>9072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57213"/>
          <a:ext cx="889000" cy="11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199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9072</xdr:rowOff>
    </xdr:from>
    <xdr:to>
      <xdr:col>11</xdr:col>
      <xdr:colOff>31750</xdr:colOff>
      <xdr:row>61</xdr:row>
      <xdr:rowOff>84909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67522"/>
          <a:ext cx="8890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26307</xdr:rowOff>
    </xdr:from>
    <xdr:to>
      <xdr:col>11</xdr:col>
      <xdr:colOff>82550</xdr:colOff>
      <xdr:row>60</xdr:row>
      <xdr:rowOff>127907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138084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67673</xdr:rowOff>
    </xdr:from>
    <xdr:to>
      <xdr:col>7</xdr:col>
      <xdr:colOff>31750</xdr:colOff>
      <xdr:row>60</xdr:row>
      <xdr:rowOff>169273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8000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82369</xdr:rowOff>
    </xdr:from>
    <xdr:to>
      <xdr:col>23</xdr:col>
      <xdr:colOff>184150</xdr:colOff>
      <xdr:row>62</xdr:row>
      <xdr:rowOff>12519</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4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54446</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512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51344</xdr:rowOff>
    </xdr:from>
    <xdr:to>
      <xdr:col>19</xdr:col>
      <xdr:colOff>184150</xdr:colOff>
      <xdr:row>61</xdr:row>
      <xdr:rowOff>152944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137721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96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19413</xdr:rowOff>
    </xdr:from>
    <xdr:to>
      <xdr:col>15</xdr:col>
      <xdr:colOff>133350</xdr:colOff>
      <xdr:row>60</xdr:row>
      <xdr:rowOff>121013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129722</xdr:rowOff>
    </xdr:from>
    <xdr:to>
      <xdr:col>11</xdr:col>
      <xdr:colOff>82550</xdr:colOff>
      <xdr:row>61</xdr:row>
      <xdr:rowOff>59872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44649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34109</xdr:rowOff>
    </xdr:from>
    <xdr:to>
      <xdr:col>7</xdr:col>
      <xdr:colOff>31750</xdr:colOff>
      <xdr:row>61</xdr:row>
      <xdr:rowOff>135709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120486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[214,058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類似団体平均を</a:t>
          </a:r>
          <a:r>
            <a:rPr kumimoji="1" lang="en-US" altLang="ja-JP" sz="1050">
              <a:latin typeface="ＭＳ Ｐゴシック" panose="020B0600070205080204" pitchFamily="50" charset="-128"/>
              <a:ea typeface="ＭＳ Ｐゴシック" panose="020B0600070205080204" pitchFamily="50" charset="-128"/>
            </a:rPr>
            <a:t>4,238</a:t>
          </a:r>
          <a:r>
            <a:rPr kumimoji="1" lang="ja-JP" altLang="en-US" sz="1050">
              <a:latin typeface="ＭＳ Ｐゴシック" panose="020B0600070205080204" pitchFamily="50" charset="-128"/>
              <a:ea typeface="ＭＳ Ｐゴシック" panose="020B0600070205080204" pitchFamily="50" charset="-128"/>
            </a:rPr>
            <a:t>円下回っており、福島県平均を</a:t>
          </a:r>
          <a:r>
            <a:rPr kumimoji="1" lang="en-US" altLang="ja-JP" sz="1050">
              <a:latin typeface="ＭＳ Ｐゴシック" panose="020B0600070205080204" pitchFamily="50" charset="-128"/>
              <a:ea typeface="ＭＳ Ｐゴシック" panose="020B0600070205080204" pitchFamily="50" charset="-128"/>
            </a:rPr>
            <a:t>24,348</a:t>
          </a:r>
          <a:r>
            <a:rPr kumimoji="1" lang="ja-JP" altLang="en-US" sz="1050">
              <a:latin typeface="ＭＳ Ｐゴシック" panose="020B0600070205080204" pitchFamily="50" charset="-128"/>
              <a:ea typeface="ＭＳ Ｐゴシック" panose="020B0600070205080204" pitchFamily="50" charset="-128"/>
            </a:rPr>
            <a:t>円上回っている状況である。また、前年度と比較して</a:t>
          </a:r>
          <a:r>
            <a:rPr kumimoji="1" lang="en-US" altLang="ja-JP" sz="1050">
              <a:latin typeface="ＭＳ Ｐゴシック" panose="020B0600070205080204" pitchFamily="50" charset="-128"/>
              <a:ea typeface="ＭＳ Ｐゴシック" panose="020B0600070205080204" pitchFamily="50" charset="-128"/>
            </a:rPr>
            <a:t>6,156</a:t>
          </a:r>
          <a:r>
            <a:rPr kumimoji="1" lang="ja-JP" altLang="en-US" sz="1050">
              <a:latin typeface="ＭＳ Ｐゴシック" panose="020B0600070205080204" pitchFamily="50" charset="-128"/>
              <a:ea typeface="ＭＳ Ｐゴシック" panose="020B0600070205080204" pitchFamily="50" charset="-128"/>
            </a:rPr>
            <a:t>円減少している状況である。</a:t>
          </a:r>
        </a:p>
        <a:p>
          <a:r>
            <a:rPr kumimoji="1" lang="ja-JP" altLang="en-US" sz="1050">
              <a:latin typeface="ＭＳ Ｐゴシック" panose="020B0600070205080204" pitchFamily="50" charset="-128"/>
              <a:ea typeface="ＭＳ Ｐゴシック" panose="020B0600070205080204" pitchFamily="50" charset="-128"/>
            </a:rPr>
            <a:t>　人件費については、定年引上げによる退職手当の減や、時間外勤務手当の減が要因で減少した。また物件費についても、新型コロナウイルス感染症が</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類感染症となったことにより、ワクチン接種事業や、感染症対策に係る委託料が減となったことにより、人口１人当たりの人件費・物件費等決算額は減少となっている。</a:t>
          </a:r>
        </a:p>
        <a:p>
          <a:r>
            <a:rPr kumimoji="1" lang="ja-JP" altLang="en-US" sz="1050">
              <a:latin typeface="ＭＳ Ｐゴシック" panose="020B0600070205080204" pitchFamily="50" charset="-128"/>
              <a:ea typeface="ＭＳ Ｐゴシック" panose="020B0600070205080204" pitchFamily="50" charset="-128"/>
            </a:rPr>
            <a:t>　今後は、給与改定等による人件費の増加が見込まれるため、職員の配置も含めた人件費の適正配置を計画的に行っていく必要がある。また、各施設の老朽化により維持補修費の増加が見込まれるため、公共施設管理に位置づけた施設の適正化を計画的に行っていく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53259</xdr:rowOff>
    </xdr:from>
    <xdr:to>
      <xdr:col>23</xdr:col>
      <xdr:colOff>133350</xdr:colOff>
      <xdr:row>82</xdr:row>
      <xdr:rowOff>63869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112159"/>
          <a:ext cx="838200" cy="1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153291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40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61354</xdr:rowOff>
    </xdr:from>
    <xdr:to>
      <xdr:col>19</xdr:col>
      <xdr:colOff>133350</xdr:colOff>
      <xdr:row>82</xdr:row>
      <xdr:rowOff>63869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12025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113116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82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49640</xdr:rowOff>
    </xdr:from>
    <xdr:to>
      <xdr:col>15</xdr:col>
      <xdr:colOff>82550</xdr:colOff>
      <xdr:row>82</xdr:row>
      <xdr:rowOff>61354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108540"/>
          <a:ext cx="889000" cy="1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101582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817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165722</xdr:rowOff>
    </xdr:from>
    <xdr:to>
      <xdr:col>11</xdr:col>
      <xdr:colOff>31750</xdr:colOff>
      <xdr:row>82</xdr:row>
      <xdr:rowOff>49640</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53172"/>
          <a:ext cx="889000" cy="5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141128</xdr:rowOff>
    </xdr:from>
    <xdr:to>
      <xdr:col>11</xdr:col>
      <xdr:colOff>82550</xdr:colOff>
      <xdr:row>82</xdr:row>
      <xdr:rowOff>71278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81455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113015</xdr:rowOff>
    </xdr:from>
    <xdr:to>
      <xdr:col>7</xdr:col>
      <xdr:colOff>31750</xdr:colOff>
      <xdr:row>82</xdr:row>
      <xdr:rowOff>43165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53342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2459</xdr:rowOff>
    </xdr:from>
    <xdr:to>
      <xdr:col>23</xdr:col>
      <xdr:colOff>184150</xdr:colOff>
      <xdr:row>82</xdr:row>
      <xdr:rowOff>104059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06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18986</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90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13069</xdr:rowOff>
    </xdr:from>
    <xdr:to>
      <xdr:col>19</xdr:col>
      <xdr:colOff>184150</xdr:colOff>
      <xdr:row>82</xdr:row>
      <xdr:rowOff>114669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7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99446</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158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10554</xdr:rowOff>
    </xdr:from>
    <xdr:to>
      <xdr:col>15</xdr:col>
      <xdr:colOff>133350</xdr:colOff>
      <xdr:row>82</xdr:row>
      <xdr:rowOff>112154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6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96931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155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170290</xdr:rowOff>
    </xdr:from>
    <xdr:to>
      <xdr:col>11</xdr:col>
      <xdr:colOff>82550</xdr:colOff>
      <xdr:row>82</xdr:row>
      <xdr:rowOff>100440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05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85217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144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114922</xdr:rowOff>
    </xdr:from>
    <xdr:to>
      <xdr:col>7</xdr:col>
      <xdr:colOff>31750</xdr:colOff>
      <xdr:row>82</xdr:row>
      <xdr:rowOff>45072</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00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29849</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08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ポイント、全国市平均を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ポイントそれぞれ上回っている状況である。</a:t>
          </a:r>
        </a:p>
        <a:p>
          <a:r>
            <a:rPr kumimoji="1" lang="ja-JP" altLang="en-US" sz="1300">
              <a:latin typeface="ＭＳ Ｐゴシック" panose="020B0600070205080204" pitchFamily="50" charset="-128"/>
              <a:ea typeface="ＭＳ Ｐゴシック" panose="020B0600070205080204" pitchFamily="50" charset="-128"/>
            </a:rPr>
            <a:t>　前年度と同ポイントとなったが、依然として全国的には高水準である。今後も国の制度に沿って、給与制度の適正化に努める。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29634</xdr:rowOff>
    </xdr:from>
    <xdr:to>
      <xdr:col>81</xdr:col>
      <xdr:colOff>44450</xdr:colOff>
      <xdr:row>89</xdr:row>
      <xdr:rowOff>29634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52886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29634</xdr:rowOff>
    </xdr:from>
    <xdr:to>
      <xdr:col>77</xdr:col>
      <xdr:colOff>44450</xdr:colOff>
      <xdr:row>89</xdr:row>
      <xdr:rowOff>29634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52886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108955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1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29634</xdr:rowOff>
    </xdr:from>
    <xdr:to>
      <xdr:col>72</xdr:col>
      <xdr:colOff>203200</xdr:colOff>
      <xdr:row>89</xdr:row>
      <xdr:rowOff>43039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528868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122361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160866</xdr:rowOff>
    </xdr:from>
    <xdr:to>
      <xdr:col>68</xdr:col>
      <xdr:colOff>152400</xdr:colOff>
      <xdr:row>89</xdr:row>
      <xdr:rowOff>43039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524846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37395</xdr:rowOff>
    </xdr:from>
    <xdr:to>
      <xdr:col>68</xdr:col>
      <xdr:colOff>203200</xdr:colOff>
      <xdr:row>86</xdr:row>
      <xdr:rowOff>138995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149172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135766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150284</xdr:rowOff>
    </xdr:from>
    <xdr:to>
      <xdr:col>81</xdr:col>
      <xdr:colOff>95250</xdr:colOff>
      <xdr:row>89</xdr:row>
      <xdr:rowOff>80434</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122361</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520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150284</xdr:rowOff>
    </xdr:from>
    <xdr:to>
      <xdr:col>77</xdr:col>
      <xdr:colOff>95250</xdr:colOff>
      <xdr:row>89</xdr:row>
      <xdr:rowOff>80434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65211</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324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150284</xdr:rowOff>
    </xdr:from>
    <xdr:to>
      <xdr:col>73</xdr:col>
      <xdr:colOff>44450</xdr:colOff>
      <xdr:row>89</xdr:row>
      <xdr:rowOff>80434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65211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324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163689</xdr:rowOff>
    </xdr:from>
    <xdr:to>
      <xdr:col>68</xdr:col>
      <xdr:colOff>203200</xdr:colOff>
      <xdr:row>89</xdr:row>
      <xdr:rowOff>93839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525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78616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33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110066</xdr:rowOff>
    </xdr:from>
    <xdr:to>
      <xdr:col>64</xdr:col>
      <xdr:colOff>152400</xdr:colOff>
      <xdr:row>89</xdr:row>
      <xdr:rowOff>40216</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24993</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0.33</a:t>
          </a:r>
          <a:r>
            <a:rPr kumimoji="1" lang="ja-JP" altLang="en-US" sz="1300">
              <a:latin typeface="ＭＳ Ｐゴシック" panose="020B0600070205080204" pitchFamily="50" charset="-128"/>
              <a:ea typeface="ＭＳ Ｐゴシック" panose="020B0600070205080204" pitchFamily="50" charset="-128"/>
            </a:rPr>
            <a:t>ポイント下回り、福島県平均を</a:t>
          </a:r>
          <a:r>
            <a:rPr kumimoji="1" lang="en-US" altLang="ja-JP" sz="1300">
              <a:latin typeface="ＭＳ Ｐゴシック" panose="020B0600070205080204" pitchFamily="50" charset="-128"/>
              <a:ea typeface="ＭＳ Ｐゴシック" panose="020B0600070205080204" pitchFamily="50" charset="-128"/>
            </a:rPr>
            <a:t>2.01</a:t>
          </a:r>
          <a:r>
            <a:rPr kumimoji="1" lang="ja-JP" altLang="en-US" sz="1300">
              <a:latin typeface="ＭＳ Ｐゴシック" panose="020B0600070205080204" pitchFamily="50" charset="-128"/>
              <a:ea typeface="ＭＳ Ｐゴシック" panose="020B0600070205080204" pitchFamily="50" charset="-128"/>
            </a:rPr>
            <a:t>ポイント上回っている状況である。また、前年度と比較して</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300">
              <a:latin typeface="ＭＳ Ｐゴシック" panose="020B0600070205080204" pitchFamily="50" charset="-128"/>
              <a:ea typeface="ＭＳ Ｐゴシック" panose="020B0600070205080204" pitchFamily="50" charset="-128"/>
            </a:rPr>
            <a:t>　増加した要因には、人口減少等の影響が挙げられる。</a:t>
          </a:r>
        </a:p>
        <a:p>
          <a:r>
            <a:rPr kumimoji="1" lang="ja-JP" altLang="en-US" sz="1300">
              <a:latin typeface="ＭＳ Ｐゴシック" panose="020B0600070205080204" pitchFamily="50" charset="-128"/>
              <a:ea typeface="ＭＳ Ｐゴシック" panose="020B0600070205080204" pitchFamily="50" charset="-128"/>
            </a:rPr>
            <a:t>　今後は、定員適正化計画に則り、定員モデルや類似団体の職員数を勘案し、事務事業の効率化と組織機構の簡素合理化を図ることにより定員規模の適正化に努める。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142029</xdr:rowOff>
    </xdr:from>
    <xdr:to>
      <xdr:col>81</xdr:col>
      <xdr:colOff>44450</xdr:colOff>
      <xdr:row>60</xdr:row>
      <xdr:rowOff>148463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429029"/>
          <a:ext cx="838200" cy="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96283</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383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117898</xdr:rowOff>
    </xdr:from>
    <xdr:to>
      <xdr:col>77</xdr:col>
      <xdr:colOff>44450</xdr:colOff>
      <xdr:row>60</xdr:row>
      <xdr:rowOff>142029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404898"/>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25459</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483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107442</xdr:rowOff>
    </xdr:from>
    <xdr:to>
      <xdr:col>72</xdr:col>
      <xdr:colOff>203200</xdr:colOff>
      <xdr:row>60</xdr:row>
      <xdr:rowOff>117898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394442"/>
          <a:ext cx="889000" cy="1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18221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97790</xdr:rowOff>
    </xdr:from>
    <xdr:to>
      <xdr:col>68</xdr:col>
      <xdr:colOff>152400</xdr:colOff>
      <xdr:row>60</xdr:row>
      <xdr:rowOff>107442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38479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75946</xdr:rowOff>
    </xdr:from>
    <xdr:to>
      <xdr:col>68</xdr:col>
      <xdr:colOff>203200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155888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42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97663</xdr:rowOff>
    </xdr:from>
    <xdr:to>
      <xdr:col>81</xdr:col>
      <xdr:colOff>95250</xdr:colOff>
      <xdr:row>61</xdr:row>
      <xdr:rowOff>27813</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38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114190</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22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91229</xdr:rowOff>
    </xdr:from>
    <xdr:to>
      <xdr:col>77</xdr:col>
      <xdr:colOff>95250</xdr:colOff>
      <xdr:row>61</xdr:row>
      <xdr:rowOff>21379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37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31556</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147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67098</xdr:rowOff>
    </xdr:from>
    <xdr:to>
      <xdr:col>73</xdr:col>
      <xdr:colOff>44450</xdr:colOff>
      <xdr:row>60</xdr:row>
      <xdr:rowOff>168698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7425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12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56642</xdr:rowOff>
    </xdr:from>
    <xdr:to>
      <xdr:col>68</xdr:col>
      <xdr:colOff>203200</xdr:colOff>
      <xdr:row>60</xdr:row>
      <xdr:rowOff>158242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168419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46990</xdr:rowOff>
    </xdr:from>
    <xdr:to>
      <xdr:col>64</xdr:col>
      <xdr:colOff>152400</xdr:colOff>
      <xdr:row>60</xdr:row>
      <xdr:rowOff>148590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158767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ポイント下回り、福島県平均を</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ポイント上回っている状況である。また、前年度と比較して</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100">
              <a:latin typeface="ＭＳ Ｐゴシック" panose="020B0600070205080204" pitchFamily="50" charset="-128"/>
              <a:ea typeface="ＭＳ Ｐゴシック" panose="020B0600070205080204" pitchFamily="50" charset="-128"/>
            </a:rPr>
            <a:t>　増加した要因として、３ヵ年平均では比較的低かった令和２年度の数値が比較的高い令和５年度の数値に置き換えられてたことに加え、単年度では喜多方地方広域市町村圏組合の起こした地方債に充てたと認められる負担金の額が増加したことが挙げられる。</a:t>
          </a:r>
        </a:p>
        <a:p>
          <a:r>
            <a:rPr kumimoji="1" lang="ja-JP" altLang="en-US" sz="1100">
              <a:latin typeface="ＭＳ Ｐゴシック" panose="020B0600070205080204" pitchFamily="50" charset="-128"/>
              <a:ea typeface="ＭＳ Ｐゴシック" panose="020B0600070205080204" pitchFamily="50" charset="-128"/>
            </a:rPr>
            <a:t>　今後も、地方債を活用した大規模事業の実施を予定していることから、新規発行の地方債の抑制、中期財政計画による市債発行の適正管理、債務負担行為の新規設定などの必要性を十分に検討しながら財政の健全化に努める。</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135149</xdr:rowOff>
    </xdr:from>
    <xdr:to>
      <xdr:col>81</xdr:col>
      <xdr:colOff>44450</xdr:colOff>
      <xdr:row>36</xdr:row>
      <xdr:rowOff>141182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307349"/>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110719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282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135149</xdr:rowOff>
    </xdr:from>
    <xdr:to>
      <xdr:col>77</xdr:col>
      <xdr:colOff>44450</xdr:colOff>
      <xdr:row>36</xdr:row>
      <xdr:rowOff>145203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30734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51558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395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145203</xdr:rowOff>
    </xdr:from>
    <xdr:to>
      <xdr:col>72</xdr:col>
      <xdr:colOff>203200</xdr:colOff>
      <xdr:row>36</xdr:row>
      <xdr:rowOff>159279</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317403"/>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159279</xdr:rowOff>
    </xdr:from>
    <xdr:to>
      <xdr:col>68</xdr:col>
      <xdr:colOff>152400</xdr:colOff>
      <xdr:row>37</xdr:row>
      <xdr:rowOff>9948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33147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142663</xdr:rowOff>
    </xdr:from>
    <xdr:to>
      <xdr:col>68</xdr:col>
      <xdr:colOff>203200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57590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63623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90382</xdr:rowOff>
    </xdr:from>
    <xdr:to>
      <xdr:col>81</xdr:col>
      <xdr:colOff>95250</xdr:colOff>
      <xdr:row>37</xdr:row>
      <xdr:rowOff>20532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2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106909</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107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84349</xdr:rowOff>
    </xdr:from>
    <xdr:to>
      <xdr:col>77</xdr:col>
      <xdr:colOff>95250</xdr:colOff>
      <xdr:row>37</xdr:row>
      <xdr:rowOff>14499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25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24676</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0254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94403</xdr:rowOff>
    </xdr:from>
    <xdr:to>
      <xdr:col>73</xdr:col>
      <xdr:colOff>44450</xdr:colOff>
      <xdr:row>37</xdr:row>
      <xdr:rowOff>24553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26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34730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03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108479</xdr:rowOff>
    </xdr:from>
    <xdr:to>
      <xdr:col>68</xdr:col>
      <xdr:colOff>203200</xdr:colOff>
      <xdr:row>37</xdr:row>
      <xdr:rowOff>38629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2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48806</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04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130598</xdr:rowOff>
    </xdr:from>
    <xdr:to>
      <xdr:col>64</xdr:col>
      <xdr:colOff>152400</xdr:colOff>
      <xdr:row>37</xdr:row>
      <xdr:rowOff>60748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70925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a:t>
          </a:r>
          <a:r>
            <a:rPr kumimoji="1" lang="en-US" altLang="ja-JP" sz="1100">
              <a:latin typeface="ＭＳ Ｐゴシック" panose="020B0600070205080204" pitchFamily="50" charset="-128"/>
              <a:ea typeface="ＭＳ Ｐゴシック" panose="020B0600070205080204" pitchFamily="50" charset="-128"/>
            </a:rPr>
            <a:t>55.1</a:t>
          </a:r>
          <a:r>
            <a:rPr kumimoji="1" lang="ja-JP" altLang="en-US" sz="11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100">
              <a:latin typeface="ＭＳ Ｐゴシック" panose="020B0600070205080204" pitchFamily="50" charset="-128"/>
              <a:ea typeface="ＭＳ Ｐゴシック" panose="020B0600070205080204" pitchFamily="50" charset="-128"/>
            </a:rPr>
            <a:t>4.3</a:t>
          </a:r>
          <a:r>
            <a:rPr kumimoji="1" lang="ja-JP" altLang="en-US" sz="11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100">
              <a:latin typeface="ＭＳ Ｐゴシック" panose="020B0600070205080204" pitchFamily="50" charset="-128"/>
              <a:ea typeface="ＭＳ Ｐゴシック" panose="020B0600070205080204" pitchFamily="50" charset="-128"/>
            </a:rPr>
            <a:t>　増加した要因には、市債の償還が進んだことで地方債の現在高が減少したものの、財政調整基金および減債基金の減により充当可能金額が減少したことが挙げられる。また、普通交付税や臨時財政対策債の発行可能額が減となり標準財政規模が減少したことも影響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財政調整基金からの繰入を抑制することに加え、公共施設使用料の見直しによる歳入の確保や、公共施設管理に位置づけた施設の適正化による歳出削減を進めていくことにより、基金残高の確保を図る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118110</xdr:rowOff>
    </xdr:from>
    <xdr:to>
      <xdr:col>81</xdr:col>
      <xdr:colOff>44450</xdr:colOff>
      <xdr:row>16</xdr:row>
      <xdr:rowOff>152696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861310"/>
          <a:ext cx="8382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18136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46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54568</xdr:rowOff>
    </xdr:from>
    <xdr:to>
      <xdr:col>77</xdr:col>
      <xdr:colOff>44450</xdr:colOff>
      <xdr:row>16</xdr:row>
      <xdr:rowOff>118110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797768"/>
          <a:ext cx="889000" cy="6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157624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15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35264</xdr:rowOff>
    </xdr:from>
    <xdr:to>
      <xdr:col>72</xdr:col>
      <xdr:colOff>203200</xdr:colOff>
      <xdr:row>16</xdr:row>
      <xdr:rowOff>54568</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277846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122259</xdr:rowOff>
    </xdr:from>
    <xdr:to>
      <xdr:col>73</xdr:col>
      <xdr:colOff>44450</xdr:colOff>
      <xdr:row>15</xdr:row>
      <xdr:rowOff>52409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62586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9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35264</xdr:rowOff>
    </xdr:from>
    <xdr:to>
      <xdr:col>68</xdr:col>
      <xdr:colOff>152400</xdr:colOff>
      <xdr:row>16</xdr:row>
      <xdr:rowOff>52155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778464"/>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81915</xdr:rowOff>
    </xdr:from>
    <xdr:to>
      <xdr:col>68</xdr:col>
      <xdr:colOff>203200</xdr:colOff>
      <xdr:row>16</xdr:row>
      <xdr:rowOff>12065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5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22242</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2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143044</xdr:rowOff>
    </xdr:from>
    <xdr:to>
      <xdr:col>64</xdr:col>
      <xdr:colOff>152400</xdr:colOff>
      <xdr:row>16</xdr:row>
      <xdr:rowOff>73194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1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83371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8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101896</xdr:rowOff>
    </xdr:from>
    <xdr:to>
      <xdr:col>81</xdr:col>
      <xdr:colOff>95250</xdr:colOff>
      <xdr:row>17</xdr:row>
      <xdr:rowOff>32046</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84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73973</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81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67310</xdr:rowOff>
    </xdr:from>
    <xdr:to>
      <xdr:col>77</xdr:col>
      <xdr:colOff>95250</xdr:colOff>
      <xdr:row>16</xdr:row>
      <xdr:rowOff>168910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81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153687</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96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3768</xdr:rowOff>
    </xdr:from>
    <xdr:to>
      <xdr:col>73</xdr:col>
      <xdr:colOff>44450</xdr:colOff>
      <xdr:row>16</xdr:row>
      <xdr:rowOff>105368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4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90145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3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155914</xdr:rowOff>
    </xdr:from>
    <xdr:to>
      <xdr:col>68</xdr:col>
      <xdr:colOff>203200</xdr:colOff>
      <xdr:row>16</xdr:row>
      <xdr:rowOff>86064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72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70841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81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1355</xdr:rowOff>
    </xdr:from>
    <xdr:to>
      <xdr:col>64</xdr:col>
      <xdr:colOff>152400</xdr:colOff>
      <xdr:row>16</xdr:row>
      <xdr:rowOff>102955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74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87732</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83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44,344
44,019
554.63
29,671,703
29,234,149
311,170
15,330,635
26,156,325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ポイント減少している状況である。</a:t>
          </a:r>
        </a:p>
        <a:p>
          <a:r>
            <a:rPr kumimoji="1" lang="ja-JP" altLang="en-US" sz="1200">
              <a:latin typeface="ＭＳ Ｐゴシック" panose="020B0600070205080204" pitchFamily="50" charset="-128"/>
              <a:ea typeface="ＭＳ Ｐゴシック" panose="020B0600070205080204" pitchFamily="50" charset="-128"/>
            </a:rPr>
            <a:t>　減少した要因には、定年引上げによる退職手当の減や時間外勤務手当の減が挙げられる。</a:t>
          </a:r>
        </a:p>
        <a:p>
          <a:r>
            <a:rPr kumimoji="1" lang="ja-JP" altLang="en-US" sz="1200">
              <a:latin typeface="ＭＳ Ｐゴシック" panose="020B0600070205080204" pitchFamily="50" charset="-128"/>
              <a:ea typeface="ＭＳ Ｐゴシック" panose="020B0600070205080204" pitchFamily="50" charset="-128"/>
            </a:rPr>
            <a:t>　今後、給与改定等による人件費の増加に加え、多数の退職者が見込まれることから、定員規模の適正化、事務事業の効率化による人件費の適正化や、退職手当基金への積立てなどの対応を図る。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20320</xdr:rowOff>
    </xdr:from>
    <xdr:to>
      <xdr:col>24</xdr:col>
      <xdr:colOff>25400</xdr:colOff>
      <xdr:row>38</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354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3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146050</xdr:rowOff>
    </xdr:from>
    <xdr:to>
      <xdr:col>19</xdr:col>
      <xdr:colOff>187325</xdr:colOff>
      <xdr:row>38</xdr:row>
      <xdr:rowOff>43180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89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146050</xdr:rowOff>
    </xdr:from>
    <xdr:to>
      <xdr:col>15</xdr:col>
      <xdr:colOff>98425</xdr:colOff>
      <xdr:row>38</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897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161290</xdr:rowOff>
    </xdr:from>
    <xdr:to>
      <xdr:col>11</xdr:col>
      <xdr:colOff>9525</xdr:colOff>
      <xdr:row>38</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04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72390</xdr:rowOff>
    </xdr:from>
    <xdr:to>
      <xdr:col>11</xdr:col>
      <xdr:colOff>60325</xdr:colOff>
      <xdr:row>38</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140970</xdr:rowOff>
    </xdr:from>
    <xdr:to>
      <xdr:col>24</xdr:col>
      <xdr:colOff>76200</xdr:colOff>
      <xdr:row>38</xdr:row>
      <xdr:rowOff>71120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113047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163830</xdr:rowOff>
    </xdr:from>
    <xdr:to>
      <xdr:col>20</xdr:col>
      <xdr:colOff>38100</xdr:colOff>
      <xdr:row>38</xdr:row>
      <xdr:rowOff>93980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78757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9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95250</xdr:rowOff>
    </xdr:from>
    <xdr:to>
      <xdr:col>15</xdr:col>
      <xdr:colOff>149225</xdr:colOff>
      <xdr:row>38</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10177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53340</xdr:rowOff>
    </xdr:from>
    <xdr:to>
      <xdr:col>11</xdr:col>
      <xdr:colOff>60325</xdr:colOff>
      <xdr:row>38</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139717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6.0</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ポイントそれぞれ上回っており、前年度と比較すると</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200">
              <a:latin typeface="ＭＳ Ｐゴシック" panose="020B0600070205080204" pitchFamily="50" charset="-128"/>
              <a:ea typeface="ＭＳ Ｐゴシック" panose="020B0600070205080204" pitchFamily="50" charset="-128"/>
            </a:rPr>
            <a:t>　増加した要因には、物価高騰の影響による業務委託料や使用料及び賃借料の増加等に加え、普通交付税や臨時財政対策債等が減少したことが挙げられる。</a:t>
          </a:r>
        </a:p>
        <a:p>
          <a:r>
            <a:rPr kumimoji="1" lang="ja-JP" altLang="en-US" sz="1200">
              <a:latin typeface="ＭＳ Ｐゴシック" panose="020B0600070205080204" pitchFamily="50" charset="-128"/>
              <a:ea typeface="ＭＳ Ｐゴシック" panose="020B0600070205080204" pitchFamily="50" charset="-128"/>
            </a:rPr>
            <a:t>　物件費は依然として全国的に高水準であり、今後も、各種事業費の増加が考えられるため、引き続き予算編成時における必要性の総点検等、徹底した経費削減に努める。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62230</xdr:rowOff>
    </xdr:from>
    <xdr:to>
      <xdr:col>82</xdr:col>
      <xdr:colOff>107950</xdr:colOff>
      <xdr:row>19</xdr:row>
      <xdr:rowOff>77470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3197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104140</xdr:rowOff>
    </xdr:from>
    <xdr:to>
      <xdr:col>78</xdr:col>
      <xdr:colOff>69850</xdr:colOff>
      <xdr:row>19</xdr:row>
      <xdr:rowOff>62230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902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573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104140</xdr:rowOff>
    </xdr:from>
    <xdr:to>
      <xdr:col>73</xdr:col>
      <xdr:colOff>180975</xdr:colOff>
      <xdr:row>18</xdr:row>
      <xdr:rowOff>111760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190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88917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111760</xdr:rowOff>
    </xdr:from>
    <xdr:to>
      <xdr:col>69</xdr:col>
      <xdr:colOff>92075</xdr:colOff>
      <xdr:row>18</xdr:row>
      <xdr:rowOff>111760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1978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22860</xdr:rowOff>
    </xdr:from>
    <xdr:to>
      <xdr:col>69</xdr:col>
      <xdr:colOff>142875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26670</xdr:rowOff>
    </xdr:from>
    <xdr:to>
      <xdr:col>82</xdr:col>
      <xdr:colOff>158750</xdr:colOff>
      <xdr:row>19</xdr:row>
      <xdr:rowOff>128270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170197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11430</xdr:rowOff>
    </xdr:from>
    <xdr:to>
      <xdr:col>78</xdr:col>
      <xdr:colOff>120650</xdr:colOff>
      <xdr:row>19</xdr:row>
      <xdr:rowOff>113030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97807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35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53340</xdr:rowOff>
    </xdr:from>
    <xdr:to>
      <xdr:col>74</xdr:col>
      <xdr:colOff>31750</xdr:colOff>
      <xdr:row>18</xdr:row>
      <xdr:rowOff>154940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139717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60960</xdr:rowOff>
    </xdr:from>
    <xdr:to>
      <xdr:col>69</xdr:col>
      <xdr:colOff>142875</xdr:colOff>
      <xdr:row>18</xdr:row>
      <xdr:rowOff>162560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147337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23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60960</xdr:rowOff>
    </xdr:from>
    <xdr:to>
      <xdr:col>65</xdr:col>
      <xdr:colOff>53975</xdr:colOff>
      <xdr:row>18</xdr:row>
      <xdr:rowOff>162560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147337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3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ポイント、福島県平均を</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ポイントそれぞれ下回っている状況である。また、前年度と比較して</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100">
              <a:latin typeface="ＭＳ Ｐゴシック" panose="020B0600070205080204" pitchFamily="50" charset="-128"/>
              <a:ea typeface="ＭＳ Ｐゴシック" panose="020B0600070205080204" pitchFamily="50" charset="-128"/>
            </a:rPr>
            <a:t>　増加した要因には、普通交付税や臨時財政対策債の減少等による経常充当一般財源の減に加え、乳幼児医療費助成事業の増加等が挙げられる。</a:t>
          </a:r>
        </a:p>
        <a:p>
          <a:r>
            <a:rPr kumimoji="1" lang="ja-JP" altLang="en-US" sz="1100">
              <a:latin typeface="ＭＳ Ｐゴシック" panose="020B0600070205080204" pitchFamily="50" charset="-128"/>
              <a:ea typeface="ＭＳ Ｐゴシック" panose="020B0600070205080204" pitchFamily="50" charset="-128"/>
            </a:rPr>
            <a:t>　今後、扶助費の伸長が見込まれることに加えて、地方交付税の減少も考えられるため、市独自の施策による扶助費については、妥当性を検討しながら経費の抑制に努める。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63500</xdr:rowOff>
    </xdr:from>
    <xdr:to>
      <xdr:col>24</xdr:col>
      <xdr:colOff>25400</xdr:colOff>
      <xdr:row>56</xdr:row>
      <xdr:rowOff>76200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64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99077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63500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13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50800</xdr:rowOff>
    </xdr:from>
    <xdr:to>
      <xdr:col>15</xdr:col>
      <xdr:colOff>149225</xdr:colOff>
      <xdr:row>56</xdr:row>
      <xdr:rowOff>152400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137177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152400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90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82550</xdr:rowOff>
    </xdr:from>
    <xdr:to>
      <xdr:col>6</xdr:col>
      <xdr:colOff>171450</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168927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41927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12700</xdr:rowOff>
    </xdr:from>
    <xdr:to>
      <xdr:col>20</xdr:col>
      <xdr:colOff>38100</xdr:colOff>
      <xdr:row>56</xdr:row>
      <xdr:rowOff>114300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124477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類似団体平均、福島県平均をそれぞれ</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ポイント上回っており、前年度と比較すると</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増加した要因としては、歳出では、維持補修費で降雪量の減少による除雪経費の燃料費や光熱水費が減となったものの、介護保険事業費の事務費繰出金等の増等により他会計繰出金が増となったことが挙げられる。また、歳入において普通交付税や臨時財政対策債等が減少したことが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今後は、施設の老朽化に伴い、維持補修費の増大なども見込まれることから、公共施設の適正な管理を図る必要がある。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26307</xdr:rowOff>
    </xdr:from>
    <xdr:to>
      <xdr:col>82</xdr:col>
      <xdr:colOff>107950</xdr:colOff>
      <xdr:row>57</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989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04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99785</xdr:rowOff>
    </xdr:from>
    <xdr:to>
      <xdr:col>78</xdr:col>
      <xdr:colOff>69850</xdr:colOff>
      <xdr:row>57</xdr:row>
      <xdr:rowOff>26307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009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99785</xdr:rowOff>
    </xdr:from>
    <xdr:to>
      <xdr:col>73</xdr:col>
      <xdr:colOff>180975</xdr:colOff>
      <xdr:row>56</xdr:row>
      <xdr:rowOff>99785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7009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99785</xdr:rowOff>
    </xdr:from>
    <xdr:to>
      <xdr:col>69</xdr:col>
      <xdr:colOff>92075</xdr:colOff>
      <xdr:row>60</xdr:row>
      <xdr:rowOff>132443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00985"/>
          <a:ext cx="889000" cy="71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157843</xdr:rowOff>
    </xdr:from>
    <xdr:to>
      <xdr:col>69</xdr:col>
      <xdr:colOff>142875</xdr:colOff>
      <xdr:row>57</xdr:row>
      <xdr:rowOff>87993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72770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62593</xdr:rowOff>
    </xdr:from>
    <xdr:to>
      <xdr:col>82</xdr:col>
      <xdr:colOff>158750</xdr:colOff>
      <xdr:row>57</xdr:row>
      <xdr:rowOff>164193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34670</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0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146957</xdr:rowOff>
    </xdr:from>
    <xdr:to>
      <xdr:col>78</xdr:col>
      <xdr:colOff>120650</xdr:colOff>
      <xdr:row>57</xdr:row>
      <xdr:rowOff>77107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87284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1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48985</xdr:rowOff>
    </xdr:from>
    <xdr:to>
      <xdr:col>74</xdr:col>
      <xdr:colOff>31750</xdr:colOff>
      <xdr:row>56</xdr:row>
      <xdr:rowOff>150585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160762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48985</xdr:rowOff>
    </xdr:from>
    <xdr:to>
      <xdr:col>69</xdr:col>
      <xdr:colOff>142875</xdr:colOff>
      <xdr:row>56</xdr:row>
      <xdr:rowOff>150585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160762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81643</xdr:rowOff>
    </xdr:from>
    <xdr:to>
      <xdr:col>65</xdr:col>
      <xdr:colOff>53975</xdr:colOff>
      <xdr:row>61</xdr:row>
      <xdr:rowOff>11793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168020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3.5</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200">
              <a:latin typeface="ＭＳ Ｐゴシック" panose="020B0600070205080204" pitchFamily="50" charset="-128"/>
              <a:ea typeface="ＭＳ Ｐゴシック" panose="020B0600070205080204" pitchFamily="50" charset="-128"/>
            </a:rPr>
            <a:t>　増加した要因には、広域市町村圏組合負担金のうち、ごみ処理費に係る負担金の増加したこと等に加え、普通交付税や臨時財政対策債等が減少したことが挙げられる。</a:t>
          </a:r>
        </a:p>
        <a:p>
          <a:r>
            <a:rPr kumimoji="1" lang="ja-JP" altLang="en-US" sz="1200">
              <a:latin typeface="ＭＳ Ｐゴシック" panose="020B0600070205080204" pitchFamily="50" charset="-128"/>
              <a:ea typeface="ＭＳ Ｐゴシック" panose="020B0600070205080204" pitchFamily="50" charset="-128"/>
            </a:rPr>
            <a:t>　今後、市独自の補助金等について見直しを図るなど、経費の縮減に努めていく。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120142</xdr:rowOff>
    </xdr:from>
    <xdr:to>
      <xdr:col>82</xdr:col>
      <xdr:colOff>107950</xdr:colOff>
      <xdr:row>37</xdr:row>
      <xdr:rowOff>129286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4637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65278</xdr:rowOff>
    </xdr:from>
    <xdr:to>
      <xdr:col>78</xdr:col>
      <xdr:colOff>69850</xdr:colOff>
      <xdr:row>37</xdr:row>
      <xdr:rowOff>120142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40892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65278</xdr:rowOff>
    </xdr:from>
    <xdr:to>
      <xdr:col>73</xdr:col>
      <xdr:colOff>180975</xdr:colOff>
      <xdr:row>37</xdr:row>
      <xdr:rowOff>97282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4089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21099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37</xdr:row>
      <xdr:rowOff>97282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29920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78486</xdr:rowOff>
    </xdr:from>
    <xdr:to>
      <xdr:col>82</xdr:col>
      <xdr:colOff>158750</xdr:colOff>
      <xdr:row>38</xdr:row>
      <xdr:rowOff>8636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50563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69342</xdr:rowOff>
    </xdr:from>
    <xdr:to>
      <xdr:col>78</xdr:col>
      <xdr:colOff>120650</xdr:colOff>
      <xdr:row>37</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155719</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14478</xdr:rowOff>
    </xdr:from>
    <xdr:to>
      <xdr:col>74</xdr:col>
      <xdr:colOff>31750</xdr:colOff>
      <xdr:row>37</xdr:row>
      <xdr:rowOff>116078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4.3</a:t>
          </a:r>
          <a:r>
            <a:rPr kumimoji="1" lang="ja-JP" altLang="en-US" sz="1200">
              <a:latin typeface="ＭＳ Ｐゴシック" panose="020B0600070205080204" pitchFamily="50" charset="-128"/>
              <a:ea typeface="ＭＳ Ｐゴシック" panose="020B0600070205080204" pitchFamily="50" charset="-128"/>
            </a:rPr>
            <a:t>ポイント下回っており、福島県平均とは同ポイントとなっている。また、前年度と比較して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ポイント減少している状況である。</a:t>
          </a:r>
        </a:p>
        <a:p>
          <a:r>
            <a:rPr kumimoji="1" lang="ja-JP" altLang="en-US" sz="1200">
              <a:latin typeface="ＭＳ Ｐゴシック" panose="020B0600070205080204" pitchFamily="50" charset="-128"/>
              <a:ea typeface="ＭＳ Ｐゴシック" panose="020B0600070205080204" pitchFamily="50" charset="-128"/>
            </a:rPr>
            <a:t>　減少した要因には、長期債に係る償還元金・利子の減少が挙げられる。</a:t>
          </a:r>
        </a:p>
        <a:p>
          <a:r>
            <a:rPr kumimoji="1" lang="ja-JP" altLang="en-US" sz="1200">
              <a:latin typeface="ＭＳ Ｐゴシック" panose="020B0600070205080204" pitchFamily="50" charset="-128"/>
              <a:ea typeface="ＭＳ Ｐゴシック" panose="020B0600070205080204" pitchFamily="50" charset="-128"/>
            </a:rPr>
            <a:t>　今後も、一般会計等において地方債を財源として大規模事業を進める予定であるため、市債バランスを考慮しつつ当該年度の市債発行額を設定し、後年度の公債費負担の抑制を図る。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107950</xdr:rowOff>
    </xdr:from>
    <xdr:to>
      <xdr:col>24</xdr:col>
      <xdr:colOff>25400</xdr:colOff>
      <xdr:row>74</xdr:row>
      <xdr:rowOff>109855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79525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111142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798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94615</xdr:rowOff>
    </xdr:from>
    <xdr:to>
      <xdr:col>19</xdr:col>
      <xdr:colOff>187325</xdr:colOff>
      <xdr:row>74</xdr:row>
      <xdr:rowOff>109855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78191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59707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918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94615</xdr:rowOff>
    </xdr:from>
    <xdr:to>
      <xdr:col>15</xdr:col>
      <xdr:colOff>98425</xdr:colOff>
      <xdr:row>74</xdr:row>
      <xdr:rowOff>96520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278191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38752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90805</xdr:rowOff>
    </xdr:from>
    <xdr:to>
      <xdr:col>11</xdr:col>
      <xdr:colOff>9525</xdr:colOff>
      <xdr:row>74</xdr:row>
      <xdr:rowOff>96520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27781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135255</xdr:rowOff>
    </xdr:from>
    <xdr:to>
      <xdr:col>11</xdr:col>
      <xdr:colOff>60325</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50182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52087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91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57150</xdr:rowOff>
    </xdr:from>
    <xdr:to>
      <xdr:col>24</xdr:col>
      <xdr:colOff>76200</xdr:colOff>
      <xdr:row>74</xdr:row>
      <xdr:rowOff>158750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137177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65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59055</xdr:rowOff>
    </xdr:from>
    <xdr:to>
      <xdr:col>20</xdr:col>
      <xdr:colOff>38100</xdr:colOff>
      <xdr:row>74</xdr:row>
      <xdr:rowOff>160655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74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170832</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515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43815</xdr:rowOff>
    </xdr:from>
    <xdr:to>
      <xdr:col>15</xdr:col>
      <xdr:colOff>149225</xdr:colOff>
      <xdr:row>74</xdr:row>
      <xdr:rowOff>145415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155592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49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45720</xdr:rowOff>
    </xdr:from>
    <xdr:to>
      <xdr:col>11</xdr:col>
      <xdr:colOff>60325</xdr:colOff>
      <xdr:row>74</xdr:row>
      <xdr:rowOff>147320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157497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40005</xdr:rowOff>
    </xdr:from>
    <xdr:to>
      <xdr:col>6</xdr:col>
      <xdr:colOff>171450</xdr:colOff>
      <xdr:row>74</xdr:row>
      <xdr:rowOff>141605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7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151782</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496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10.4</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8.7</a:t>
          </a:r>
          <a:r>
            <a:rPr kumimoji="1" lang="ja-JP" altLang="en-US" sz="1200">
              <a:latin typeface="ＭＳ Ｐゴシック" panose="020B0600070205080204" pitchFamily="50" charset="-128"/>
              <a:ea typeface="ＭＳ Ｐゴシック" panose="020B0600070205080204" pitchFamily="50" charset="-128"/>
            </a:rPr>
            <a:t>ポイントそれぞれ上回っている。また前年度と比較して</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200">
              <a:latin typeface="ＭＳ Ｐゴシック" panose="020B0600070205080204" pitchFamily="50" charset="-128"/>
              <a:ea typeface="ＭＳ Ｐゴシック" panose="020B0600070205080204" pitchFamily="50" charset="-128"/>
            </a:rPr>
            <a:t>　増加した要因には、物件費が増加したことに加え、普通交付税や地方消費税交付金、臨時財政対策債発行可能額が減少したことが挙げられる。</a:t>
          </a:r>
        </a:p>
        <a:p>
          <a:r>
            <a:rPr kumimoji="1" lang="ja-JP" altLang="en-US" sz="1200">
              <a:latin typeface="ＭＳ Ｐゴシック" panose="020B0600070205080204" pitchFamily="50" charset="-128"/>
              <a:ea typeface="ＭＳ Ｐゴシック" panose="020B0600070205080204" pitchFamily="50" charset="-128"/>
            </a:rPr>
            <a:t>　今後は、公共施設使用料の見直しによる歳入の確保に加え、事務事業の効率化、組織機構の簡素合理化を図るとともに、事業について必要性の総点検を行い、経費の抑制を図っていく。</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97282</xdr:rowOff>
    </xdr:from>
    <xdr:to>
      <xdr:col>82</xdr:col>
      <xdr:colOff>107950</xdr:colOff>
      <xdr:row>79</xdr:row>
      <xdr:rowOff>143002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64183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147590</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06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35561</xdr:rowOff>
    </xdr:from>
    <xdr:to>
      <xdr:col>78</xdr:col>
      <xdr:colOff>69850</xdr:colOff>
      <xdr:row>79</xdr:row>
      <xdr:rowOff>97282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408661"/>
          <a:ext cx="889000" cy="23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25671</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884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35561</xdr:rowOff>
    </xdr:from>
    <xdr:to>
      <xdr:col>73</xdr:col>
      <xdr:colOff>180975</xdr:colOff>
      <xdr:row>79</xdr:row>
      <xdr:rowOff>5842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408661"/>
          <a:ext cx="8890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5842</xdr:rowOff>
    </xdr:from>
    <xdr:to>
      <xdr:col>69</xdr:col>
      <xdr:colOff>92075</xdr:colOff>
      <xdr:row>79</xdr:row>
      <xdr:rowOff>120142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55039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92202</xdr:rowOff>
    </xdr:from>
    <xdr:to>
      <xdr:col>82</xdr:col>
      <xdr:colOff>158750</xdr:colOff>
      <xdr:row>80</xdr:row>
      <xdr:rowOff>22352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779</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54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46482</xdr:rowOff>
    </xdr:from>
    <xdr:to>
      <xdr:col>78</xdr:col>
      <xdr:colOff>120650</xdr:colOff>
      <xdr:row>79</xdr:row>
      <xdr:rowOff>148082</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132859</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677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156211</xdr:rowOff>
    </xdr:from>
    <xdr:to>
      <xdr:col>74</xdr:col>
      <xdr:colOff>31750</xdr:colOff>
      <xdr:row>78</xdr:row>
      <xdr:rowOff>86361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71138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126492</xdr:rowOff>
    </xdr:from>
    <xdr:to>
      <xdr:col>69</xdr:col>
      <xdr:colOff>142875</xdr:colOff>
      <xdr:row>79</xdr:row>
      <xdr:rowOff>56642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41419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69342</xdr:rowOff>
    </xdr:from>
    <xdr:to>
      <xdr:col>65</xdr:col>
      <xdr:colOff>53975</xdr:colOff>
      <xdr:row>79</xdr:row>
      <xdr:rowOff>170942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155719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6614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8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40372</xdr:rowOff>
    </xdr:from>
    <xdr:to>
      <xdr:col>29</xdr:col>
      <xdr:colOff>127000</xdr:colOff>
      <xdr:row>16</xdr:row>
      <xdr:rowOff>49331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31197"/>
          <a:ext cx="647700" cy="8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92266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83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49331</xdr:rowOff>
    </xdr:from>
    <xdr:to>
      <xdr:col>26</xdr:col>
      <xdr:colOff>50800</xdr:colOff>
      <xdr:row>16</xdr:row>
      <xdr:rowOff>107906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40156"/>
          <a:ext cx="698500" cy="58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79410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107906</xdr:rowOff>
    </xdr:from>
    <xdr:to>
      <xdr:col>22</xdr:col>
      <xdr:colOff>114300</xdr:colOff>
      <xdr:row>16</xdr:row>
      <xdr:rowOff>144950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898731"/>
          <a:ext cx="698500" cy="370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91069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5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144950</xdr:rowOff>
    </xdr:from>
    <xdr:to>
      <xdr:col>18</xdr:col>
      <xdr:colOff>177800</xdr:colOff>
      <xdr:row>17</xdr:row>
      <xdr:rowOff>31325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35775"/>
          <a:ext cx="698500" cy="57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49933</xdr:rowOff>
    </xdr:from>
    <xdr:to>
      <xdr:col>19</xdr:col>
      <xdr:colOff>38100</xdr:colOff>
      <xdr:row>17</xdr:row>
      <xdr:rowOff>151533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136310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82220</xdr:rowOff>
    </xdr:from>
    <xdr:to>
      <xdr:col>15</xdr:col>
      <xdr:colOff>101600</xdr:colOff>
      <xdr:row>18</xdr:row>
      <xdr:rowOff>12370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168597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161022</xdr:rowOff>
    </xdr:from>
    <xdr:to>
      <xdr:col>29</xdr:col>
      <xdr:colOff>177800</xdr:colOff>
      <xdr:row>16</xdr:row>
      <xdr:rowOff>91172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780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6099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25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169981</xdr:rowOff>
    </xdr:from>
    <xdr:to>
      <xdr:col>26</xdr:col>
      <xdr:colOff>101600</xdr:colOff>
      <xdr:row>16</xdr:row>
      <xdr:rowOff>100131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789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110308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558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57106</xdr:rowOff>
    </xdr:from>
    <xdr:to>
      <xdr:col>22</xdr:col>
      <xdr:colOff>165100</xdr:colOff>
      <xdr:row>16</xdr:row>
      <xdr:rowOff>158706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47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168883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16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94150</xdr:rowOff>
    </xdr:from>
    <xdr:to>
      <xdr:col>19</xdr:col>
      <xdr:colOff>38100</xdr:colOff>
      <xdr:row>17</xdr:row>
      <xdr:rowOff>24300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884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34477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151975</xdr:rowOff>
    </xdr:from>
    <xdr:to>
      <xdr:col>15</xdr:col>
      <xdr:colOff>101600</xdr:colOff>
      <xdr:row>17</xdr:row>
      <xdr:rowOff>82125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42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92302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1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76467</xdr:rowOff>
    </xdr:from>
    <xdr:to>
      <xdr:col>29</xdr:col>
      <xdr:colOff>127000</xdr:colOff>
      <xdr:row>38</xdr:row>
      <xdr:rowOff>78452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5003800" y="7544067"/>
          <a:ext cx="647700" cy="1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188461</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313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78452</xdr:rowOff>
    </xdr:from>
    <xdr:to>
      <xdr:col>26</xdr:col>
      <xdr:colOff>50800</xdr:colOff>
      <xdr:row>38</xdr:row>
      <xdr:rowOff>82466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4305300" y="7546052"/>
          <a:ext cx="698500" cy="4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113313</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238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82466</xdr:rowOff>
    </xdr:from>
    <xdr:to>
      <xdr:col>22</xdr:col>
      <xdr:colOff>114300</xdr:colOff>
      <xdr:row>38</xdr:row>
      <xdr:rowOff>86704</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3606800" y="7550066"/>
          <a:ext cx="698500" cy="42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116811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69324</xdr:rowOff>
    </xdr:from>
    <xdr:to>
      <xdr:col>18</xdr:col>
      <xdr:colOff>177800</xdr:colOff>
      <xdr:row>38</xdr:row>
      <xdr:rowOff>86704</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a:off x="2908300" y="7536924"/>
          <a:ext cx="698500" cy="173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10699</xdr:rowOff>
    </xdr:from>
    <xdr:to>
      <xdr:col>19</xdr:col>
      <xdr:colOff>38100</xdr:colOff>
      <xdr:row>38</xdr:row>
      <xdr:rowOff>112299</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122476</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24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8466</xdr:rowOff>
    </xdr:from>
    <xdr:to>
      <xdr:col>15</xdr:col>
      <xdr:colOff>101600</xdr:colOff>
      <xdr:row>38</xdr:row>
      <xdr:rowOff>110066</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4760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120243</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24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25667</xdr:rowOff>
    </xdr:from>
    <xdr:to>
      <xdr:col>29</xdr:col>
      <xdr:colOff>177800</xdr:colOff>
      <xdr:row>38</xdr:row>
      <xdr:rowOff>127267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493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340644</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465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27652</xdr:rowOff>
    </xdr:from>
    <xdr:to>
      <xdr:col>26</xdr:col>
      <xdr:colOff>101600</xdr:colOff>
      <xdr:row>38</xdr:row>
      <xdr:rowOff>129252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495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114029</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581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31666</xdr:rowOff>
    </xdr:from>
    <xdr:to>
      <xdr:col>22</xdr:col>
      <xdr:colOff>165100</xdr:colOff>
      <xdr:row>38</xdr:row>
      <xdr:rowOff>133266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499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118043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585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35904</xdr:rowOff>
    </xdr:from>
    <xdr:to>
      <xdr:col>19</xdr:col>
      <xdr:colOff>38100</xdr:colOff>
      <xdr:row>38</xdr:row>
      <xdr:rowOff>137504</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503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122281</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58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18524</xdr:rowOff>
    </xdr:from>
    <xdr:to>
      <xdr:col>15</xdr:col>
      <xdr:colOff>101600</xdr:colOff>
      <xdr:row>38</xdr:row>
      <xdr:rowOff>120124</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486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104901</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57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44,344
44,019
554.63
29,671,703
29,234,149
311,170
15,330,635
26,156,325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26641</xdr:rowOff>
    </xdr:from>
    <xdr:to>
      <xdr:col>24</xdr:col>
      <xdr:colOff>63500</xdr:colOff>
      <xdr:row>36</xdr:row>
      <xdr:rowOff>30211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98841"/>
          <a:ext cx="838200" cy="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22521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94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26641</xdr:rowOff>
    </xdr:from>
    <xdr:to>
      <xdr:col>19</xdr:col>
      <xdr:colOff>177800</xdr:colOff>
      <xdr:row>36</xdr:row>
      <xdr:rowOff>45234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98841"/>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161826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45234</xdr:rowOff>
    </xdr:from>
    <xdr:to>
      <xdr:col>15</xdr:col>
      <xdr:colOff>50800</xdr:colOff>
      <xdr:row>36</xdr:row>
      <xdr:rowOff>86109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17434"/>
          <a:ext cx="889000" cy="40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169380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86109</xdr:rowOff>
    </xdr:from>
    <xdr:to>
      <xdr:col>10</xdr:col>
      <xdr:colOff>114300</xdr:colOff>
      <xdr:row>37</xdr:row>
      <xdr:rowOff>124808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58309"/>
          <a:ext cx="889000" cy="21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125073</xdr:rowOff>
    </xdr:from>
    <xdr:to>
      <xdr:col>10</xdr:col>
      <xdr:colOff>165100</xdr:colOff>
      <xdr:row>37</xdr:row>
      <xdr:rowOff>55223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46350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57734</xdr:rowOff>
    </xdr:from>
    <xdr:to>
      <xdr:col>6</xdr:col>
      <xdr:colOff>38100</xdr:colOff>
      <xdr:row>37</xdr:row>
      <xdr:rowOff>159334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4411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150861</xdr:rowOff>
    </xdr:from>
    <xdr:to>
      <xdr:col>24</xdr:col>
      <xdr:colOff>114300</xdr:colOff>
      <xdr:row>36</xdr:row>
      <xdr:rowOff>81011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2288</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0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147291</xdr:rowOff>
    </xdr:from>
    <xdr:to>
      <xdr:col>20</xdr:col>
      <xdr:colOff>38100</xdr:colOff>
      <xdr:row>36</xdr:row>
      <xdr:rowOff>77441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4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93968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923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165884</xdr:rowOff>
    </xdr:from>
    <xdr:to>
      <xdr:col>15</xdr:col>
      <xdr:colOff>101600</xdr:colOff>
      <xdr:row>36</xdr:row>
      <xdr:rowOff>96034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6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112561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941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35309</xdr:rowOff>
    </xdr:from>
    <xdr:to>
      <xdr:col>10</xdr:col>
      <xdr:colOff>165100</xdr:colOff>
      <xdr:row>36</xdr:row>
      <xdr:rowOff>136909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0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153436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982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74008</xdr:rowOff>
    </xdr:from>
    <xdr:to>
      <xdr:col>6</xdr:col>
      <xdr:colOff>38100</xdr:colOff>
      <xdr:row>38</xdr:row>
      <xdr:rowOff>4158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1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166736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1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37588</xdr:rowOff>
    </xdr:from>
    <xdr:to>
      <xdr:col>24</xdr:col>
      <xdr:colOff>63500</xdr:colOff>
      <xdr:row>58</xdr:row>
      <xdr:rowOff>39653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3797300" y="9981688"/>
          <a:ext cx="838200" cy="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160497</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761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37588</xdr:rowOff>
    </xdr:from>
    <xdr:to>
      <xdr:col>19</xdr:col>
      <xdr:colOff>177800</xdr:colOff>
      <xdr:row>58</xdr:row>
      <xdr:rowOff>47511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981688"/>
          <a:ext cx="889000" cy="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87561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688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34182</xdr:rowOff>
    </xdr:from>
    <xdr:to>
      <xdr:col>15</xdr:col>
      <xdr:colOff>50800</xdr:colOff>
      <xdr:row>58</xdr:row>
      <xdr:rowOff>47511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019300" y="9978282"/>
          <a:ext cx="889000" cy="1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98617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41111" y="969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34182</xdr:rowOff>
    </xdr:from>
    <xdr:to>
      <xdr:col>10</xdr:col>
      <xdr:colOff>114300</xdr:colOff>
      <xdr:row>58</xdr:row>
      <xdr:rowOff>52165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978282"/>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163686</xdr:rowOff>
    </xdr:from>
    <xdr:to>
      <xdr:col>10</xdr:col>
      <xdr:colOff>165100</xdr:colOff>
      <xdr:row>58</xdr:row>
      <xdr:rowOff>93836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84963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170125</xdr:rowOff>
    </xdr:from>
    <xdr:to>
      <xdr:col>6</xdr:col>
      <xdr:colOff>38100</xdr:colOff>
      <xdr:row>58</xdr:row>
      <xdr:rowOff>100275</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116802</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160303</xdr:rowOff>
    </xdr:from>
    <xdr:to>
      <xdr:col>24</xdr:col>
      <xdr:colOff>114300</xdr:colOff>
      <xdr:row>58</xdr:row>
      <xdr:rowOff>90453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93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116047</xdr:rowOff>
    </xdr:from>
    <xdr:ext cx="534377"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88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158238</xdr:rowOff>
    </xdr:from>
    <xdr:to>
      <xdr:col>20</xdr:col>
      <xdr:colOff>38100</xdr:colOff>
      <xdr:row>58</xdr:row>
      <xdr:rowOff>88388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93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79515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530111" y="1002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168161</xdr:rowOff>
    </xdr:from>
    <xdr:to>
      <xdr:col>15</xdr:col>
      <xdr:colOff>101600</xdr:colOff>
      <xdr:row>58</xdr:row>
      <xdr:rowOff>98311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94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89438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41111" y="1003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154832</xdr:rowOff>
    </xdr:from>
    <xdr:to>
      <xdr:col>10</xdr:col>
      <xdr:colOff>165100</xdr:colOff>
      <xdr:row>58</xdr:row>
      <xdr:rowOff>84982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92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101509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970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1365</xdr:rowOff>
    </xdr:from>
    <xdr:to>
      <xdr:col>6</xdr:col>
      <xdr:colOff>38100</xdr:colOff>
      <xdr:row>58</xdr:row>
      <xdr:rowOff>102965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94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94092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1003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7283</xdr:rowOff>
    </xdr:from>
    <xdr:to>
      <xdr:col>24</xdr:col>
      <xdr:colOff>63500</xdr:colOff>
      <xdr:row>77</xdr:row>
      <xdr:rowOff>115430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208933"/>
          <a:ext cx="838200" cy="108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120611</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322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40336</xdr:rowOff>
    </xdr:from>
    <xdr:to>
      <xdr:col>19</xdr:col>
      <xdr:colOff>177800</xdr:colOff>
      <xdr:row>77</xdr:row>
      <xdr:rowOff>7283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070536"/>
          <a:ext cx="889000" cy="13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52906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42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40336</xdr:rowOff>
    </xdr:from>
    <xdr:to>
      <xdr:col>15</xdr:col>
      <xdr:colOff>50800</xdr:colOff>
      <xdr:row>77</xdr:row>
      <xdr:rowOff>45479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070536"/>
          <a:ext cx="889000" cy="17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50106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423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45479</xdr:rowOff>
    </xdr:from>
    <xdr:to>
      <xdr:col>10</xdr:col>
      <xdr:colOff>114300</xdr:colOff>
      <xdr:row>78</xdr:row>
      <xdr:rowOff>20465</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247129"/>
          <a:ext cx="889000" cy="14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155823</xdr:rowOff>
    </xdr:from>
    <xdr:to>
      <xdr:col>10</xdr:col>
      <xdr:colOff>165100</xdr:colOff>
      <xdr:row>78</xdr:row>
      <xdr:rowOff>85973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77100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45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37636</xdr:rowOff>
    </xdr:from>
    <xdr:to>
      <xdr:col>6</xdr:col>
      <xdr:colOff>38100</xdr:colOff>
      <xdr:row>78</xdr:row>
      <xdr:rowOff>139236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130363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50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64630</xdr:rowOff>
    </xdr:from>
    <xdr:to>
      <xdr:col>24</xdr:col>
      <xdr:colOff>114300</xdr:colOff>
      <xdr:row>77</xdr:row>
      <xdr:rowOff>166230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2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87507</xdr:rowOff>
    </xdr:from>
    <xdr:ext cx="534377"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127933</xdr:rowOff>
    </xdr:from>
    <xdr:to>
      <xdr:col>20</xdr:col>
      <xdr:colOff>38100</xdr:colOff>
      <xdr:row>77</xdr:row>
      <xdr:rowOff>58083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15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74610</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293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160986</xdr:rowOff>
    </xdr:from>
    <xdr:to>
      <xdr:col>15</xdr:col>
      <xdr:colOff>101600</xdr:colOff>
      <xdr:row>76</xdr:row>
      <xdr:rowOff>91136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01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107663</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41111" y="127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166129</xdr:rowOff>
    </xdr:from>
    <xdr:to>
      <xdr:col>10</xdr:col>
      <xdr:colOff>165100</xdr:colOff>
      <xdr:row>77</xdr:row>
      <xdr:rowOff>96279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19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112806</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52111" y="1297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141115</xdr:rowOff>
    </xdr:from>
    <xdr:to>
      <xdr:col>6</xdr:col>
      <xdr:colOff>38100</xdr:colOff>
      <xdr:row>78</xdr:row>
      <xdr:rowOff>71265</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4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87792</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63111" y="1311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109021</xdr:rowOff>
    </xdr:from>
    <xdr:to>
      <xdr:col>24</xdr:col>
      <xdr:colOff>63500</xdr:colOff>
      <xdr:row>96</xdr:row>
      <xdr:rowOff>160023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68221"/>
          <a:ext cx="838200" cy="5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135346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51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74031</xdr:rowOff>
    </xdr:from>
    <xdr:to>
      <xdr:col>19</xdr:col>
      <xdr:colOff>177800</xdr:colOff>
      <xdr:row>96</xdr:row>
      <xdr:rowOff>160023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533231"/>
          <a:ext cx="889000" cy="8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128671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74031</xdr:rowOff>
    </xdr:from>
    <xdr:to>
      <xdr:col>15</xdr:col>
      <xdr:colOff>50800</xdr:colOff>
      <xdr:row>97</xdr:row>
      <xdr:rowOff>69497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533231"/>
          <a:ext cx="889000" cy="16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48730</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69497</xdr:rowOff>
    </xdr:from>
    <xdr:to>
      <xdr:col>10</xdr:col>
      <xdr:colOff>114300</xdr:colOff>
      <xdr:row>97</xdr:row>
      <xdr:rowOff>109327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00147"/>
          <a:ext cx="889000" cy="3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108156</xdr:rowOff>
    </xdr:from>
    <xdr:to>
      <xdr:col>10</xdr:col>
      <xdr:colOff>165100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107668</xdr:rowOff>
    </xdr:from>
    <xdr:to>
      <xdr:col>6</xdr:col>
      <xdr:colOff>38100</xdr:colOff>
      <xdr:row>97</xdr:row>
      <xdr:rowOff>37818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54345</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34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58221</xdr:rowOff>
    </xdr:from>
    <xdr:to>
      <xdr:col>24</xdr:col>
      <xdr:colOff>114300</xdr:colOff>
      <xdr:row>96</xdr:row>
      <xdr:rowOff>159821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1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36648</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9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109223</xdr:rowOff>
    </xdr:from>
    <xdr:to>
      <xdr:col>20</xdr:col>
      <xdr:colOff>38100</xdr:colOff>
      <xdr:row>97</xdr:row>
      <xdr:rowOff>39373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6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30500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6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23231</xdr:rowOff>
    </xdr:from>
    <xdr:to>
      <xdr:col>15</xdr:col>
      <xdr:colOff>101600</xdr:colOff>
      <xdr:row>96</xdr:row>
      <xdr:rowOff>124831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48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115958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575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18697</xdr:rowOff>
    </xdr:from>
    <xdr:to>
      <xdr:col>10</xdr:col>
      <xdr:colOff>165100</xdr:colOff>
      <xdr:row>97</xdr:row>
      <xdr:rowOff>120297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4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111424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74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58527</xdr:rowOff>
    </xdr:from>
    <xdr:to>
      <xdr:col>6</xdr:col>
      <xdr:colOff>38100</xdr:colOff>
      <xdr:row>97</xdr:row>
      <xdr:rowOff>160127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6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151254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78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155744</xdr:rowOff>
    </xdr:from>
    <xdr:to>
      <xdr:col>55</xdr:col>
      <xdr:colOff>0</xdr:colOff>
      <xdr:row>37</xdr:row>
      <xdr:rowOff>5874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327944"/>
          <a:ext cx="838200" cy="2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128770</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29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155744</xdr:rowOff>
    </xdr:from>
    <xdr:to>
      <xdr:col>50</xdr:col>
      <xdr:colOff>114300</xdr:colOff>
      <xdr:row>37</xdr:row>
      <xdr:rowOff>28322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27944"/>
          <a:ext cx="889000" cy="4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32428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76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158746</xdr:rowOff>
    </xdr:from>
    <xdr:to>
      <xdr:col>45</xdr:col>
      <xdr:colOff>177800</xdr:colOff>
      <xdr:row>37</xdr:row>
      <xdr:rowOff>28322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988046"/>
          <a:ext cx="889000" cy="38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68858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6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158746</xdr:rowOff>
    </xdr:from>
    <xdr:to>
      <xdr:col>41</xdr:col>
      <xdr:colOff>50800</xdr:colOff>
      <xdr:row>37</xdr:row>
      <xdr:rowOff>130552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988046"/>
          <a:ext cx="889000" cy="48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88458</xdr:rowOff>
    </xdr:from>
    <xdr:to>
      <xdr:col>41</xdr:col>
      <xdr:colOff>101600</xdr:colOff>
      <xdr:row>35</xdr:row>
      <xdr:rowOff>18608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35135</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47032</xdr:rowOff>
    </xdr:from>
    <xdr:to>
      <xdr:col>36</xdr:col>
      <xdr:colOff>165100</xdr:colOff>
      <xdr:row>37</xdr:row>
      <xdr:rowOff>148632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165159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126524</xdr:rowOff>
    </xdr:from>
    <xdr:to>
      <xdr:col>55</xdr:col>
      <xdr:colOff>50800</xdr:colOff>
      <xdr:row>37</xdr:row>
      <xdr:rowOff>56674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9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104951</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7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104944</xdr:rowOff>
    </xdr:from>
    <xdr:to>
      <xdr:col>50</xdr:col>
      <xdr:colOff>165100</xdr:colOff>
      <xdr:row>37</xdr:row>
      <xdr:rowOff>35094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7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51621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52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148972</xdr:rowOff>
    </xdr:from>
    <xdr:to>
      <xdr:col>46</xdr:col>
      <xdr:colOff>38100</xdr:colOff>
      <xdr:row>37</xdr:row>
      <xdr:rowOff>79122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2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70249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1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107946</xdr:rowOff>
    </xdr:from>
    <xdr:to>
      <xdr:col>41</xdr:col>
      <xdr:colOff>101600</xdr:colOff>
      <xdr:row>35</xdr:row>
      <xdr:rowOff>38096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93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29223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02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79752</xdr:rowOff>
    </xdr:from>
    <xdr:to>
      <xdr:col>36</xdr:col>
      <xdr:colOff>165100</xdr:colOff>
      <xdr:row>38</xdr:row>
      <xdr:rowOff>9902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2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1029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16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144837</xdr:rowOff>
    </xdr:from>
    <xdr:to>
      <xdr:col>55</xdr:col>
      <xdr:colOff>0</xdr:colOff>
      <xdr:row>57</xdr:row>
      <xdr:rowOff>161081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17487"/>
          <a:ext cx="838200" cy="1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71752</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121894</xdr:rowOff>
    </xdr:from>
    <xdr:to>
      <xdr:col>50</xdr:col>
      <xdr:colOff>114300</xdr:colOff>
      <xdr:row>57</xdr:row>
      <xdr:rowOff>161081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894544"/>
          <a:ext cx="889000" cy="3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11019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61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121894</xdr:rowOff>
    </xdr:from>
    <xdr:to>
      <xdr:col>45</xdr:col>
      <xdr:colOff>177800</xdr:colOff>
      <xdr:row>57</xdr:row>
      <xdr:rowOff>153720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894544"/>
          <a:ext cx="889000" cy="3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157949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58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153720</xdr:rowOff>
    </xdr:from>
    <xdr:to>
      <xdr:col>41</xdr:col>
      <xdr:colOff>50800</xdr:colOff>
      <xdr:row>58</xdr:row>
      <xdr:rowOff>6141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926370"/>
          <a:ext cx="889000" cy="2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48593</xdr:rowOff>
    </xdr:from>
    <xdr:to>
      <xdr:col>41</xdr:col>
      <xdr:colOff>101600</xdr:colOff>
      <xdr:row>57</xdr:row>
      <xdr:rowOff>150193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166720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59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45281</xdr:rowOff>
    </xdr:from>
    <xdr:to>
      <xdr:col>36</xdr:col>
      <xdr:colOff>165100</xdr:colOff>
      <xdr:row>57</xdr:row>
      <xdr:rowOff>146881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163408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59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94037</xdr:rowOff>
    </xdr:from>
    <xdr:to>
      <xdr:col>55</xdr:col>
      <xdr:colOff>50800</xdr:colOff>
      <xdr:row>58</xdr:row>
      <xdr:rowOff>24187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66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72464</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110281</xdr:rowOff>
    </xdr:from>
    <xdr:to>
      <xdr:col>50</xdr:col>
      <xdr:colOff>165100</xdr:colOff>
      <xdr:row>58</xdr:row>
      <xdr:rowOff>40431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8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31558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7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71094</xdr:rowOff>
    </xdr:from>
    <xdr:to>
      <xdr:col>46</xdr:col>
      <xdr:colOff>38100</xdr:colOff>
      <xdr:row>58</xdr:row>
      <xdr:rowOff>1244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4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163821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93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102920</xdr:rowOff>
    </xdr:from>
    <xdr:to>
      <xdr:col>41</xdr:col>
      <xdr:colOff>101600</xdr:colOff>
      <xdr:row>58</xdr:row>
      <xdr:rowOff>33070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7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24197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96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126791</xdr:rowOff>
    </xdr:from>
    <xdr:to>
      <xdr:col>36</xdr:col>
      <xdr:colOff>165100</xdr:colOff>
      <xdr:row>58</xdr:row>
      <xdr:rowOff>56941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9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48068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99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98755</xdr:rowOff>
    </xdr:from>
    <xdr:to>
      <xdr:col>55</xdr:col>
      <xdr:colOff>0</xdr:colOff>
      <xdr:row>76</xdr:row>
      <xdr:rowOff>3111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2957505"/>
          <a:ext cx="838200" cy="7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73296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74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166992</xdr:rowOff>
    </xdr:from>
    <xdr:to>
      <xdr:col>50</xdr:col>
      <xdr:colOff>114300</xdr:colOff>
      <xdr:row>76</xdr:row>
      <xdr:rowOff>3111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2854292"/>
          <a:ext cx="889000" cy="17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22889</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39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166992</xdr:rowOff>
    </xdr:from>
    <xdr:to>
      <xdr:col>45</xdr:col>
      <xdr:colOff>177800</xdr:colOff>
      <xdr:row>75</xdr:row>
      <xdr:rowOff>155663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2854292"/>
          <a:ext cx="889000" cy="16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116019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31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155663</xdr:rowOff>
    </xdr:from>
    <xdr:to>
      <xdr:col>41</xdr:col>
      <xdr:colOff>50800</xdr:colOff>
      <xdr:row>76</xdr:row>
      <xdr:rowOff>113081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014413"/>
          <a:ext cx="889000" cy="12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168123</xdr:rowOff>
    </xdr:from>
    <xdr:to>
      <xdr:col>41</xdr:col>
      <xdr:colOff>101600</xdr:colOff>
      <xdr:row>77</xdr:row>
      <xdr:rowOff>98273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89400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9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6198</xdr:rowOff>
    </xdr:from>
    <xdr:to>
      <xdr:col>36</xdr:col>
      <xdr:colOff>165100</xdr:colOff>
      <xdr:row>77</xdr:row>
      <xdr:rowOff>107798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98925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47955</xdr:rowOff>
    </xdr:from>
    <xdr:to>
      <xdr:col>55</xdr:col>
      <xdr:colOff>50800</xdr:colOff>
      <xdr:row>75</xdr:row>
      <xdr:rowOff>149555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90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70832</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75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123761</xdr:rowOff>
    </xdr:from>
    <xdr:to>
      <xdr:col>50</xdr:col>
      <xdr:colOff>165100</xdr:colOff>
      <xdr:row>76</xdr:row>
      <xdr:rowOff>53911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98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70438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275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116192</xdr:rowOff>
    </xdr:from>
    <xdr:to>
      <xdr:col>46</xdr:col>
      <xdr:colOff>38100</xdr:colOff>
      <xdr:row>75</xdr:row>
      <xdr:rowOff>46342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80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62869</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257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104864</xdr:rowOff>
    </xdr:from>
    <xdr:to>
      <xdr:col>41</xdr:col>
      <xdr:colOff>101600</xdr:colOff>
      <xdr:row>76</xdr:row>
      <xdr:rowOff>35015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9636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51541</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273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62281</xdr:rowOff>
    </xdr:from>
    <xdr:to>
      <xdr:col>36</xdr:col>
      <xdr:colOff>165100</xdr:colOff>
      <xdr:row>76</xdr:row>
      <xdr:rowOff>163881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09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8958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86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100868</xdr:rowOff>
    </xdr:from>
    <xdr:to>
      <xdr:col>55</xdr:col>
      <xdr:colOff>0</xdr:colOff>
      <xdr:row>98</xdr:row>
      <xdr:rowOff>105702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902968"/>
          <a:ext cx="838200" cy="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149962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09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99978</xdr:rowOff>
    </xdr:from>
    <xdr:to>
      <xdr:col>50</xdr:col>
      <xdr:colOff>114300</xdr:colOff>
      <xdr:row>98</xdr:row>
      <xdr:rowOff>100868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902078"/>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87037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4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99978</xdr:rowOff>
    </xdr:from>
    <xdr:to>
      <xdr:col>45</xdr:col>
      <xdr:colOff>177800</xdr:colOff>
      <xdr:row>98</xdr:row>
      <xdr:rowOff>108178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902078"/>
          <a:ext cx="889000" cy="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80796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3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107704</xdr:rowOff>
    </xdr:from>
    <xdr:to>
      <xdr:col>41</xdr:col>
      <xdr:colOff>50800</xdr:colOff>
      <xdr:row>98</xdr:row>
      <xdr:rowOff>108178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909804"/>
          <a:ext cx="8890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144157</xdr:rowOff>
    </xdr:from>
    <xdr:to>
      <xdr:col>41</xdr:col>
      <xdr:colOff>101600</xdr:colOff>
      <xdr:row>98</xdr:row>
      <xdr:rowOff>74307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90834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140466</xdr:rowOff>
    </xdr:from>
    <xdr:to>
      <xdr:col>36</xdr:col>
      <xdr:colOff>165100</xdr:colOff>
      <xdr:row>98</xdr:row>
      <xdr:rowOff>70616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87143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54902</xdr:rowOff>
    </xdr:from>
    <xdr:to>
      <xdr:col>55</xdr:col>
      <xdr:colOff>50800</xdr:colOff>
      <xdr:row>98</xdr:row>
      <xdr:rowOff>156502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5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141279</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7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50068</xdr:rowOff>
    </xdr:from>
    <xdr:to>
      <xdr:col>50</xdr:col>
      <xdr:colOff>165100</xdr:colOff>
      <xdr:row>98</xdr:row>
      <xdr:rowOff>151668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5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142795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4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49178</xdr:rowOff>
    </xdr:from>
    <xdr:to>
      <xdr:col>46</xdr:col>
      <xdr:colOff>38100</xdr:colOff>
      <xdr:row>98</xdr:row>
      <xdr:rowOff>150778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5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141905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44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57378</xdr:rowOff>
    </xdr:from>
    <xdr:to>
      <xdr:col>41</xdr:col>
      <xdr:colOff>101600</xdr:colOff>
      <xdr:row>98</xdr:row>
      <xdr:rowOff>158978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5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150105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5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56904</xdr:rowOff>
    </xdr:from>
    <xdr:to>
      <xdr:col>36</xdr:col>
      <xdr:colOff>165100</xdr:colOff>
      <xdr:row>98</xdr:row>
      <xdr:rowOff>158504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5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149631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5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3975</xdr:rowOff>
    </xdr:from>
    <xdr:to>
      <xdr:col>85</xdr:col>
      <xdr:colOff>127000</xdr:colOff>
      <xdr:row>38</xdr:row>
      <xdr:rowOff>44856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347625"/>
          <a:ext cx="838200" cy="21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44645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59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44856</xdr:rowOff>
    </xdr:from>
    <xdr:to>
      <xdr:col>81</xdr:col>
      <xdr:colOff>50800</xdr:colOff>
      <xdr:row>39</xdr:row>
      <xdr:rowOff>4940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559956"/>
          <a:ext cx="889000" cy="13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145483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169608</xdr:rowOff>
    </xdr:from>
    <xdr:to>
      <xdr:col>76</xdr:col>
      <xdr:colOff>114300</xdr:colOff>
      <xdr:row>39</xdr:row>
      <xdr:rowOff>4940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84708"/>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155414</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2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169608</xdr:rowOff>
    </xdr:from>
    <xdr:to>
      <xdr:col>71</xdr:col>
      <xdr:colOff>177800</xdr:colOff>
      <xdr:row>39</xdr:row>
      <xdr:rowOff>42278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684708"/>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48133</xdr:rowOff>
    </xdr:from>
    <xdr:to>
      <xdr:col>72</xdr:col>
      <xdr:colOff>38100</xdr:colOff>
      <xdr:row>38</xdr:row>
      <xdr:rowOff>149733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166260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3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36614</xdr:rowOff>
    </xdr:from>
    <xdr:to>
      <xdr:col>67</xdr:col>
      <xdr:colOff>101600</xdr:colOff>
      <xdr:row>38</xdr:row>
      <xdr:rowOff>138214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154741</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124625</xdr:rowOff>
    </xdr:from>
    <xdr:to>
      <xdr:col>85</xdr:col>
      <xdr:colOff>177800</xdr:colOff>
      <xdr:row>37</xdr:row>
      <xdr:rowOff>54775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29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147502</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148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165506</xdr:rowOff>
    </xdr:from>
    <xdr:to>
      <xdr:col>81</xdr:col>
      <xdr:colOff>101600</xdr:colOff>
      <xdr:row>38</xdr:row>
      <xdr:rowOff>95656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50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112184</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8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125590</xdr:rowOff>
    </xdr:from>
    <xdr:to>
      <xdr:col>76</xdr:col>
      <xdr:colOff>165100</xdr:colOff>
      <xdr:row>39</xdr:row>
      <xdr:rowOff>55740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4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46867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33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118808</xdr:rowOff>
    </xdr:from>
    <xdr:to>
      <xdr:col>72</xdr:col>
      <xdr:colOff>38100</xdr:colOff>
      <xdr:row>39</xdr:row>
      <xdr:rowOff>48958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3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40085</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2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162928</xdr:rowOff>
    </xdr:from>
    <xdr:to>
      <xdr:col>67</xdr:col>
      <xdr:colOff>101600</xdr:colOff>
      <xdr:row>39</xdr:row>
      <xdr:rowOff>93078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7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84205</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6770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18607</xdr:rowOff>
    </xdr:from>
    <xdr:to>
      <xdr:col>85</xdr:col>
      <xdr:colOff>127000</xdr:colOff>
      <xdr:row>78</xdr:row>
      <xdr:rowOff>18662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391707"/>
          <a:ext cx="838200" cy="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106459</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136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18607</xdr:rowOff>
    </xdr:from>
    <xdr:to>
      <xdr:col>81</xdr:col>
      <xdr:colOff>50800</xdr:colOff>
      <xdr:row>78</xdr:row>
      <xdr:rowOff>22935</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391707"/>
          <a:ext cx="889000" cy="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29740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22935</xdr:rowOff>
    </xdr:from>
    <xdr:to>
      <xdr:col>76</xdr:col>
      <xdr:colOff>114300</xdr:colOff>
      <xdr:row>78</xdr:row>
      <xdr:rowOff>27795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396035"/>
          <a:ext cx="889000" cy="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35509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27795</xdr:rowOff>
    </xdr:from>
    <xdr:to>
      <xdr:col>71</xdr:col>
      <xdr:colOff>177800</xdr:colOff>
      <xdr:row>78</xdr:row>
      <xdr:rowOff>32196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400895"/>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99155</xdr:rowOff>
    </xdr:from>
    <xdr:to>
      <xdr:col>72</xdr:col>
      <xdr:colOff>38100</xdr:colOff>
      <xdr:row>78</xdr:row>
      <xdr:rowOff>29305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45832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07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102211</xdr:rowOff>
    </xdr:from>
    <xdr:to>
      <xdr:col>67</xdr:col>
      <xdr:colOff>101600</xdr:colOff>
      <xdr:row>78</xdr:row>
      <xdr:rowOff>32361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30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48888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79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139312</xdr:rowOff>
    </xdr:from>
    <xdr:to>
      <xdr:col>85</xdr:col>
      <xdr:colOff>177800</xdr:colOff>
      <xdr:row>78</xdr:row>
      <xdr:rowOff>69462</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4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62009</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6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139257</xdr:rowOff>
    </xdr:from>
    <xdr:to>
      <xdr:col>81</xdr:col>
      <xdr:colOff>101600</xdr:colOff>
      <xdr:row>78</xdr:row>
      <xdr:rowOff>69407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4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60534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43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143585</xdr:rowOff>
    </xdr:from>
    <xdr:to>
      <xdr:col>76</xdr:col>
      <xdr:colOff>165100</xdr:colOff>
      <xdr:row>78</xdr:row>
      <xdr:rowOff>73735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3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64862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43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148445</xdr:rowOff>
    </xdr:from>
    <xdr:to>
      <xdr:col>72</xdr:col>
      <xdr:colOff>38100</xdr:colOff>
      <xdr:row>78</xdr:row>
      <xdr:rowOff>78595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3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69722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44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152846</xdr:rowOff>
    </xdr:from>
    <xdr:to>
      <xdr:col>67</xdr:col>
      <xdr:colOff>101600</xdr:colOff>
      <xdr:row>78</xdr:row>
      <xdr:rowOff>82996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35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74123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44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105248</xdr:rowOff>
    </xdr:from>
    <xdr:to>
      <xdr:col>85</xdr:col>
      <xdr:colOff>127000</xdr:colOff>
      <xdr:row>98</xdr:row>
      <xdr:rowOff>107373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907348"/>
          <a:ext cx="838200" cy="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8996</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9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77598</xdr:rowOff>
    </xdr:from>
    <xdr:to>
      <xdr:col>81</xdr:col>
      <xdr:colOff>50800</xdr:colOff>
      <xdr:row>98</xdr:row>
      <xdr:rowOff>107373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879698"/>
          <a:ext cx="8890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106523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6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77598</xdr:rowOff>
    </xdr:from>
    <xdr:to>
      <xdr:col>76</xdr:col>
      <xdr:colOff>114300</xdr:colOff>
      <xdr:row>98</xdr:row>
      <xdr:rowOff>113116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79698"/>
          <a:ext cx="889000" cy="3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95997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5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113116</xdr:rowOff>
    </xdr:from>
    <xdr:to>
      <xdr:col>71</xdr:col>
      <xdr:colOff>177800</xdr:colOff>
      <xdr:row>98</xdr:row>
      <xdr:rowOff>119439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915216"/>
          <a:ext cx="889000" cy="6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16365</xdr:rowOff>
    </xdr:from>
    <xdr:to>
      <xdr:col>72</xdr:col>
      <xdr:colOff>38100</xdr:colOff>
      <xdr:row>98</xdr:row>
      <xdr:rowOff>117965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134492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30578</xdr:rowOff>
    </xdr:from>
    <xdr:to>
      <xdr:col>67</xdr:col>
      <xdr:colOff>101600</xdr:colOff>
      <xdr:row>98</xdr:row>
      <xdr:rowOff>132178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148705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54448</xdr:rowOff>
    </xdr:from>
    <xdr:to>
      <xdr:col>85</xdr:col>
      <xdr:colOff>177800</xdr:colOff>
      <xdr:row>98</xdr:row>
      <xdr:rowOff>156048</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5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140825</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7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56573</xdr:rowOff>
    </xdr:from>
    <xdr:to>
      <xdr:col>81</xdr:col>
      <xdr:colOff>101600</xdr:colOff>
      <xdr:row>98</xdr:row>
      <xdr:rowOff>158173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5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149300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5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26798</xdr:rowOff>
    </xdr:from>
    <xdr:to>
      <xdr:col>76</xdr:col>
      <xdr:colOff>165100</xdr:colOff>
      <xdr:row>98</xdr:row>
      <xdr:rowOff>128398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2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119525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2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62316</xdr:rowOff>
    </xdr:from>
    <xdr:to>
      <xdr:col>72</xdr:col>
      <xdr:colOff>38100</xdr:colOff>
      <xdr:row>98</xdr:row>
      <xdr:rowOff>163916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6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155043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5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68639</xdr:rowOff>
    </xdr:from>
    <xdr:to>
      <xdr:col>67</xdr:col>
      <xdr:colOff>101600</xdr:colOff>
      <xdr:row>98</xdr:row>
      <xdr:rowOff>170239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7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161366</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96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61938</xdr:rowOff>
    </xdr:from>
    <xdr:to>
      <xdr:col>116</xdr:col>
      <xdr:colOff>63500</xdr:colOff>
      <xdr:row>38</xdr:row>
      <xdr:rowOff>143643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577038"/>
          <a:ext cx="838200" cy="8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101871</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4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61938</xdr:rowOff>
    </xdr:from>
    <xdr:to>
      <xdr:col>111</xdr:col>
      <xdr:colOff>177800</xdr:colOff>
      <xdr:row>38</xdr:row>
      <xdr:rowOff>73882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577038"/>
          <a:ext cx="889000" cy="1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13111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69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62757</xdr:rowOff>
    </xdr:from>
    <xdr:to>
      <xdr:col>107</xdr:col>
      <xdr:colOff>50800</xdr:colOff>
      <xdr:row>38</xdr:row>
      <xdr:rowOff>73882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577857"/>
          <a:ext cx="889000" cy="1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17245</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703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62757</xdr:rowOff>
    </xdr:from>
    <xdr:to>
      <xdr:col>102</xdr:col>
      <xdr:colOff>114300</xdr:colOff>
      <xdr:row>39</xdr:row>
      <xdr:rowOff>4521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577857"/>
          <a:ext cx="889000" cy="11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90539</xdr:rowOff>
    </xdr:from>
    <xdr:to>
      <xdr:col>102</xdr:col>
      <xdr:colOff>165100</xdr:colOff>
      <xdr:row>39</xdr:row>
      <xdr:rowOff>20689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11816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9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116808</xdr:rowOff>
    </xdr:from>
    <xdr:to>
      <xdr:col>98</xdr:col>
      <xdr:colOff>38100</xdr:colOff>
      <xdr:row>39</xdr:row>
      <xdr:rowOff>46958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63485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92843</xdr:rowOff>
    </xdr:from>
    <xdr:to>
      <xdr:col>116</xdr:col>
      <xdr:colOff>114300</xdr:colOff>
      <xdr:row>39</xdr:row>
      <xdr:rowOff>22993</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57421</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11138</xdr:rowOff>
    </xdr:from>
    <xdr:to>
      <xdr:col>112</xdr:col>
      <xdr:colOff>38100</xdr:colOff>
      <xdr:row>38</xdr:row>
      <xdr:rowOff>112738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52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129265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30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23082</xdr:rowOff>
    </xdr:from>
    <xdr:to>
      <xdr:col>107</xdr:col>
      <xdr:colOff>101600</xdr:colOff>
      <xdr:row>38</xdr:row>
      <xdr:rowOff>124682</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53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141209</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313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11957</xdr:rowOff>
    </xdr:from>
    <xdr:to>
      <xdr:col>102</xdr:col>
      <xdr:colOff>165100</xdr:colOff>
      <xdr:row>38</xdr:row>
      <xdr:rowOff>113557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52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130084</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302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125171</xdr:rowOff>
    </xdr:from>
    <xdr:to>
      <xdr:col>98</xdr:col>
      <xdr:colOff>38100</xdr:colOff>
      <xdr:row>39</xdr:row>
      <xdr:rowOff>55321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4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46448</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73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26794</xdr:rowOff>
    </xdr:from>
    <xdr:to>
      <xdr:col>116</xdr:col>
      <xdr:colOff>63500</xdr:colOff>
      <xdr:row>58</xdr:row>
      <xdr:rowOff>28326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970894"/>
          <a:ext cx="838200" cy="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145496</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46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28326</xdr:rowOff>
    </xdr:from>
    <xdr:to>
      <xdr:col>111</xdr:col>
      <xdr:colOff>177800</xdr:colOff>
      <xdr:row>58</xdr:row>
      <xdr:rowOff>30886</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972426"/>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30886</xdr:rowOff>
    </xdr:from>
    <xdr:to>
      <xdr:col>107</xdr:col>
      <xdr:colOff>50800</xdr:colOff>
      <xdr:row>58</xdr:row>
      <xdr:rowOff>32281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974986"/>
          <a:ext cx="889000" cy="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32281</xdr:rowOff>
    </xdr:from>
    <xdr:to>
      <xdr:col>102</xdr:col>
      <xdr:colOff>114300</xdr:colOff>
      <xdr:row>58</xdr:row>
      <xdr:rowOff>33972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9976381"/>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116606</xdr:rowOff>
    </xdr:from>
    <xdr:to>
      <xdr:col>102</xdr:col>
      <xdr:colOff>165100</xdr:colOff>
      <xdr:row>58</xdr:row>
      <xdr:rowOff>46756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63283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135192</xdr:rowOff>
    </xdr:from>
    <xdr:to>
      <xdr:col>98</xdr:col>
      <xdr:colOff>38100</xdr:colOff>
      <xdr:row>58</xdr:row>
      <xdr:rowOff>65342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81869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147444</xdr:rowOff>
    </xdr:from>
    <xdr:to>
      <xdr:col>116</xdr:col>
      <xdr:colOff>114300</xdr:colOff>
      <xdr:row>58</xdr:row>
      <xdr:rowOff>77594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2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101045</xdr:rowOff>
    </xdr:from>
    <xdr:ext cx="469744"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73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148976</xdr:rowOff>
    </xdr:from>
    <xdr:to>
      <xdr:col>112</xdr:col>
      <xdr:colOff>38100</xdr:colOff>
      <xdr:row>58</xdr:row>
      <xdr:rowOff>79126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2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70253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10014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151536</xdr:rowOff>
    </xdr:from>
    <xdr:to>
      <xdr:col>107</xdr:col>
      <xdr:colOff>101600</xdr:colOff>
      <xdr:row>58</xdr:row>
      <xdr:rowOff>81686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2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72813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1001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152931</xdr:rowOff>
    </xdr:from>
    <xdr:to>
      <xdr:col>102</xdr:col>
      <xdr:colOff>165100</xdr:colOff>
      <xdr:row>58</xdr:row>
      <xdr:rowOff>83081</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2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74208</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1001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154622</xdr:rowOff>
    </xdr:from>
    <xdr:to>
      <xdr:col>98</xdr:col>
      <xdr:colOff>38100</xdr:colOff>
      <xdr:row>58</xdr:row>
      <xdr:rowOff>84772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2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75899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1001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125464</xdr:rowOff>
    </xdr:from>
    <xdr:to>
      <xdr:col>116</xdr:col>
      <xdr:colOff>63500</xdr:colOff>
      <xdr:row>77</xdr:row>
      <xdr:rowOff>132499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3327114"/>
          <a:ext cx="838200" cy="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10253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40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125464</xdr:rowOff>
    </xdr:from>
    <xdr:to>
      <xdr:col>111</xdr:col>
      <xdr:colOff>177800</xdr:colOff>
      <xdr:row>78</xdr:row>
      <xdr:rowOff>6438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327114"/>
          <a:ext cx="889000" cy="5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127843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98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6248</xdr:rowOff>
    </xdr:from>
    <xdr:to>
      <xdr:col>107</xdr:col>
      <xdr:colOff>50800</xdr:colOff>
      <xdr:row>78</xdr:row>
      <xdr:rowOff>6438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379348"/>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134523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99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102108</xdr:rowOff>
    </xdr:from>
    <xdr:to>
      <xdr:col>102</xdr:col>
      <xdr:colOff>114300</xdr:colOff>
      <xdr:row>78</xdr:row>
      <xdr:rowOff>6248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132308"/>
          <a:ext cx="889000" cy="24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40742</xdr:rowOff>
    </xdr:from>
    <xdr:to>
      <xdr:col>102</xdr:col>
      <xdr:colOff>165100</xdr:colOff>
      <xdr:row>77</xdr:row>
      <xdr:rowOff>142342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158869</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1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115596</xdr:rowOff>
    </xdr:from>
    <xdr:to>
      <xdr:col>98</xdr:col>
      <xdr:colOff>38100</xdr:colOff>
      <xdr:row>77</xdr:row>
      <xdr:rowOff>45746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36873</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81699</xdr:rowOff>
    </xdr:from>
    <xdr:to>
      <xdr:col>116</xdr:col>
      <xdr:colOff>114300</xdr:colOff>
      <xdr:row>78</xdr:row>
      <xdr:rowOff>11849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8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60126</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26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74664</xdr:rowOff>
    </xdr:from>
    <xdr:to>
      <xdr:col>112</xdr:col>
      <xdr:colOff>38100</xdr:colOff>
      <xdr:row>78</xdr:row>
      <xdr:rowOff>4814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7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167391</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36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127088</xdr:rowOff>
    </xdr:from>
    <xdr:to>
      <xdr:col>107</xdr:col>
      <xdr:colOff>101600</xdr:colOff>
      <xdr:row>78</xdr:row>
      <xdr:rowOff>57238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32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48365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42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126898</xdr:rowOff>
    </xdr:from>
    <xdr:to>
      <xdr:col>102</xdr:col>
      <xdr:colOff>165100</xdr:colOff>
      <xdr:row>78</xdr:row>
      <xdr:rowOff>57048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32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48175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42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51308</xdr:rowOff>
    </xdr:from>
    <xdr:to>
      <xdr:col>98</xdr:col>
      <xdr:colOff>38100</xdr:colOff>
      <xdr:row>76</xdr:row>
      <xdr:rowOff>152908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08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169435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5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39261</xdr:rowOff>
    </xdr:from>
    <xdr:to>
      <xdr:col>102</xdr:col>
      <xdr:colOff>165100</xdr:colOff>
      <xdr:row>99</xdr:row>
      <xdr:rowOff>140861</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157388</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88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37629</xdr:rowOff>
    </xdr:from>
    <xdr:to>
      <xdr:col>98</xdr:col>
      <xdr:colOff>38100</xdr:colOff>
      <xdr:row>99</xdr:row>
      <xdr:rowOff>139229</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155756</xdr:rowOff>
    </xdr:from>
    <xdr:ext cx="313932"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99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住民一人当たりの歳出決算額は、</a:t>
          </a:r>
          <a:r>
            <a:rPr kumimoji="1" lang="en-US" altLang="ja-JP" sz="1300">
              <a:latin typeface="ＭＳ Ｐゴシック" panose="020B0600070205080204" pitchFamily="50" charset="-128"/>
              <a:ea typeface="ＭＳ Ｐゴシック" panose="020B0600070205080204" pitchFamily="50" charset="-128"/>
            </a:rPr>
            <a:t>659,258</a:t>
          </a:r>
          <a:r>
            <a:rPr kumimoji="1" lang="ja-JP" altLang="en-US" sz="1300">
              <a:latin typeface="ＭＳ Ｐゴシック" panose="020B0600070205080204" pitchFamily="50" charset="-128"/>
              <a:ea typeface="ＭＳ Ｐゴシック" panose="020B0600070205080204" pitchFamily="50" charset="-128"/>
            </a:rPr>
            <a:t>円となっており、性質別経費は住民一人当たりのコストが大きい順に、人件費、扶助費、補助費等と続いている。維持補修費の住民一人当たりのコストは、除雪経費の減により前年度と比較して減少したが、類似団体平均、福島県平均をそれぞれ上回っているため、公共施設の適正な管理を行っていく必要がある。扶助費は、ウクライナ情勢を起因とする物価高騰等に対応するための、電気・ガス・食料品等価格高騰緊急支援給付金事業の事業完了による経費の減少があったものの、住民税非課税世帯等臨時特別給付金事業や物価高騰対応重点支援地方創生臨時交付金事業の事業実施による経費の増加により、住民一人当たりのコストは前年度と比較して増加した。なお、類似団体平均は下回ってるものの、福島県平均は上回っている状況である。補助費等は、ウクライナ情勢を起因とする物価高騰に対応するための生活応援商品券事業、プレミアム付商品券事業の事業費の減少により、住民一人当たりのコストは前年度と比較して減少し、類似団体平均を下回っている。なお、福島県平均は上回る状況となった。普通建設事業費は山都公民館整備事業や豊川・慶徳線道路整備事業等の事業進捗、すぎっここども園園舎増築工事による経費の増加により、住民一人当たりのコストは前年度と比較して増加した。なお、類似団体平均、福島県平均はそれぞれ下回っている状況である。しかしながら新規整備については、類似団体平均を大きく上回っており、今後も大規模事業の実施等により数値が増加する可能性があることから、公共施設等総合管理計画等による適正な事業の管理が必要である。災害復旧事業費は、令和４年８月３日に発生した豪雨災害への対応のため、住民一人当たりのコストが前年度と比較して増加し、類似団体平均、福島県平均をそれぞれ上回る状況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44,344
44,019
554.63
29,671,703
29,234,149
311,170
15,330,635
26,156,325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65.3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91503</xdr:rowOff>
    </xdr:from>
    <xdr:to>
      <xdr:col>24</xdr:col>
      <xdr:colOff>63500</xdr:colOff>
      <xdr:row>35</xdr:row>
      <xdr:rowOff>101219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92253"/>
          <a:ext cx="8382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45038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101219</xdr:rowOff>
    </xdr:from>
    <xdr:to>
      <xdr:col>19</xdr:col>
      <xdr:colOff>177800</xdr:colOff>
      <xdr:row>35</xdr:row>
      <xdr:rowOff>161227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01969"/>
          <a:ext cx="8890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11130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125984</xdr:rowOff>
    </xdr:from>
    <xdr:to>
      <xdr:col>15</xdr:col>
      <xdr:colOff>50800</xdr:colOff>
      <xdr:row>35</xdr:row>
      <xdr:rowOff>161227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26734"/>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47198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7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98361</xdr:rowOff>
    </xdr:from>
    <xdr:to>
      <xdr:col>10</xdr:col>
      <xdr:colOff>114300</xdr:colOff>
      <xdr:row>35</xdr:row>
      <xdr:rowOff>125984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99111"/>
          <a:ext cx="889000" cy="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46943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7510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40703</xdr:rowOff>
    </xdr:from>
    <xdr:to>
      <xdr:col>24</xdr:col>
      <xdr:colOff>114300</xdr:colOff>
      <xdr:row>35</xdr:row>
      <xdr:rowOff>142303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63580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2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50419</xdr:rowOff>
    </xdr:from>
    <xdr:to>
      <xdr:col>20</xdr:col>
      <xdr:colOff>38100</xdr:colOff>
      <xdr:row>35</xdr:row>
      <xdr:rowOff>152019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168546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2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110427</xdr:rowOff>
    </xdr:from>
    <xdr:to>
      <xdr:col>15</xdr:col>
      <xdr:colOff>101600</xdr:colOff>
      <xdr:row>36</xdr:row>
      <xdr:rowOff>40577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31704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0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75184</xdr:rowOff>
    </xdr:from>
    <xdr:to>
      <xdr:col>10</xdr:col>
      <xdr:colOff>165100</xdr:colOff>
      <xdr:row>36</xdr:row>
      <xdr:rowOff>5334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21861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5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47561</xdr:rowOff>
    </xdr:from>
    <xdr:to>
      <xdr:col>6</xdr:col>
      <xdr:colOff>38100</xdr:colOff>
      <xdr:row>35</xdr:row>
      <xdr:rowOff>149161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165688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2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103299</xdr:rowOff>
    </xdr:from>
    <xdr:to>
      <xdr:col>24</xdr:col>
      <xdr:colOff>63500</xdr:colOff>
      <xdr:row>58</xdr:row>
      <xdr:rowOff>113230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47399"/>
          <a:ext cx="838200" cy="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16491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9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91149</xdr:rowOff>
    </xdr:from>
    <xdr:to>
      <xdr:col>19</xdr:col>
      <xdr:colOff>177800</xdr:colOff>
      <xdr:row>58</xdr:row>
      <xdr:rowOff>103299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10035249"/>
          <a:ext cx="889000" cy="12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116209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165969</xdr:rowOff>
    </xdr:from>
    <xdr:to>
      <xdr:col>15</xdr:col>
      <xdr:colOff>50800</xdr:colOff>
      <xdr:row>58</xdr:row>
      <xdr:rowOff>91149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38619"/>
          <a:ext cx="889000" cy="9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112703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165969</xdr:rowOff>
    </xdr:from>
    <xdr:to>
      <xdr:col>10</xdr:col>
      <xdr:colOff>114300</xdr:colOff>
      <xdr:row>58</xdr:row>
      <xdr:rowOff>129389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938619"/>
          <a:ext cx="889000" cy="13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68942</xdr:rowOff>
    </xdr:from>
    <xdr:to>
      <xdr:col>10</xdr:col>
      <xdr:colOff>165100</xdr:colOff>
      <xdr:row>57</xdr:row>
      <xdr:rowOff>170542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15619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36071</xdr:rowOff>
    </xdr:from>
    <xdr:to>
      <xdr:col>6</xdr:col>
      <xdr:colOff>38100</xdr:colOff>
      <xdr:row>58</xdr:row>
      <xdr:rowOff>137671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154198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7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62430</xdr:rowOff>
    </xdr:from>
    <xdr:to>
      <xdr:col>24</xdr:col>
      <xdr:colOff>114300</xdr:colOff>
      <xdr:row>58</xdr:row>
      <xdr:rowOff>164030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0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148807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2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52499</xdr:rowOff>
    </xdr:from>
    <xdr:to>
      <xdr:col>20</xdr:col>
      <xdr:colOff>38100</xdr:colOff>
      <xdr:row>58</xdr:row>
      <xdr:rowOff>154099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9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145226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8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40349</xdr:rowOff>
    </xdr:from>
    <xdr:to>
      <xdr:col>15</xdr:col>
      <xdr:colOff>101600</xdr:colOff>
      <xdr:row>58</xdr:row>
      <xdr:rowOff>141949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8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133076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7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115169</xdr:rowOff>
    </xdr:from>
    <xdr:to>
      <xdr:col>10</xdr:col>
      <xdr:colOff>165100</xdr:colOff>
      <xdr:row>58</xdr:row>
      <xdr:rowOff>45319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8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36446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8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78589</xdr:rowOff>
    </xdr:from>
    <xdr:to>
      <xdr:col>6</xdr:col>
      <xdr:colOff>38100</xdr:colOff>
      <xdr:row>59</xdr:row>
      <xdr:rowOff>8739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02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171316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11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157046</xdr:rowOff>
    </xdr:from>
    <xdr:to>
      <xdr:col>24</xdr:col>
      <xdr:colOff>63500</xdr:colOff>
      <xdr:row>76</xdr:row>
      <xdr:rowOff>27682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15796"/>
          <a:ext cx="838200" cy="4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76719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76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111065</xdr:rowOff>
    </xdr:from>
    <xdr:to>
      <xdr:col>19</xdr:col>
      <xdr:colOff>177800</xdr:colOff>
      <xdr:row>76</xdr:row>
      <xdr:rowOff>27682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969815"/>
          <a:ext cx="889000" cy="8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57194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74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111065</xdr:rowOff>
    </xdr:from>
    <xdr:to>
      <xdr:col>15</xdr:col>
      <xdr:colOff>50800</xdr:colOff>
      <xdr:row>76</xdr:row>
      <xdr:rowOff>45531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69815"/>
          <a:ext cx="889000" cy="105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162899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45531</xdr:rowOff>
    </xdr:from>
    <xdr:to>
      <xdr:col>10</xdr:col>
      <xdr:colOff>114300</xdr:colOff>
      <xdr:row>76</xdr:row>
      <xdr:rowOff>160361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075731"/>
          <a:ext cx="889000" cy="11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26127</xdr:rowOff>
    </xdr:from>
    <xdr:to>
      <xdr:col>10</xdr:col>
      <xdr:colOff>165100</xdr:colOff>
      <xdr:row>76</xdr:row>
      <xdr:rowOff>127727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118854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40798</xdr:rowOff>
    </xdr:from>
    <xdr:to>
      <xdr:col>6</xdr:col>
      <xdr:colOff>38100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158925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106246</xdr:rowOff>
    </xdr:from>
    <xdr:to>
      <xdr:col>24</xdr:col>
      <xdr:colOff>114300</xdr:colOff>
      <xdr:row>76</xdr:row>
      <xdr:rowOff>36396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6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84673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4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148332</xdr:rowOff>
    </xdr:from>
    <xdr:to>
      <xdr:col>20</xdr:col>
      <xdr:colOff>38100</xdr:colOff>
      <xdr:row>76</xdr:row>
      <xdr:rowOff>78482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0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69609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09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60265</xdr:rowOff>
    </xdr:from>
    <xdr:to>
      <xdr:col>15</xdr:col>
      <xdr:colOff>101600</xdr:colOff>
      <xdr:row>75</xdr:row>
      <xdr:rowOff>161866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190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6942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94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166181</xdr:rowOff>
    </xdr:from>
    <xdr:to>
      <xdr:col>10</xdr:col>
      <xdr:colOff>165100</xdr:colOff>
      <xdr:row>76</xdr:row>
      <xdr:rowOff>96331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2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112858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0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109561</xdr:rowOff>
    </xdr:from>
    <xdr:to>
      <xdr:col>6</xdr:col>
      <xdr:colOff>38100</xdr:colOff>
      <xdr:row>77</xdr:row>
      <xdr:rowOff>39711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3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30838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23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101822</xdr:rowOff>
    </xdr:from>
    <xdr:to>
      <xdr:col>24</xdr:col>
      <xdr:colOff>63500</xdr:colOff>
      <xdr:row>97</xdr:row>
      <xdr:rowOff>124603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732472"/>
          <a:ext cx="838200" cy="2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144018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31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91072</xdr:rowOff>
    </xdr:from>
    <xdr:to>
      <xdr:col>19</xdr:col>
      <xdr:colOff>177800</xdr:colOff>
      <xdr:row>97</xdr:row>
      <xdr:rowOff>101822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721722"/>
          <a:ext cx="889000" cy="1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77402</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6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91072</xdr:rowOff>
    </xdr:from>
    <xdr:to>
      <xdr:col>15</xdr:col>
      <xdr:colOff>50800</xdr:colOff>
      <xdr:row>97</xdr:row>
      <xdr:rowOff>134251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721722"/>
          <a:ext cx="889000" cy="4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83304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71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134251</xdr:rowOff>
    </xdr:from>
    <xdr:to>
      <xdr:col>10</xdr:col>
      <xdr:colOff>114300</xdr:colOff>
      <xdr:row>97</xdr:row>
      <xdr:rowOff>169021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764901"/>
          <a:ext cx="889000" cy="3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171165</xdr:rowOff>
    </xdr:from>
    <xdr:to>
      <xdr:col>10</xdr:col>
      <xdr:colOff>165100</xdr:colOff>
      <xdr:row>97</xdr:row>
      <xdr:rowOff>101315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117842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40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5964</xdr:rowOff>
    </xdr:from>
    <xdr:to>
      <xdr:col>6</xdr:col>
      <xdr:colOff>38100</xdr:colOff>
      <xdr:row>97</xdr:row>
      <xdr:rowOff>107564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3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124091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41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73803</xdr:rowOff>
    </xdr:from>
    <xdr:to>
      <xdr:col>24</xdr:col>
      <xdr:colOff>114300</xdr:colOff>
      <xdr:row>98</xdr:row>
      <xdr:rowOff>3953</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70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160180</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1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51022</xdr:rowOff>
    </xdr:from>
    <xdr:to>
      <xdr:col>20</xdr:col>
      <xdr:colOff>38100</xdr:colOff>
      <xdr:row>97</xdr:row>
      <xdr:rowOff>152622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143749</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74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40272</xdr:rowOff>
    </xdr:from>
    <xdr:to>
      <xdr:col>15</xdr:col>
      <xdr:colOff>101600</xdr:colOff>
      <xdr:row>97</xdr:row>
      <xdr:rowOff>141872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7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132999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6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83451</xdr:rowOff>
    </xdr:from>
    <xdr:to>
      <xdr:col>10</xdr:col>
      <xdr:colOff>165100</xdr:colOff>
      <xdr:row>98</xdr:row>
      <xdr:rowOff>13601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71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4728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80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118221</xdr:rowOff>
    </xdr:from>
    <xdr:to>
      <xdr:col>6</xdr:col>
      <xdr:colOff>38100</xdr:colOff>
      <xdr:row>98</xdr:row>
      <xdr:rowOff>48371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4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39498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84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75039</xdr:rowOff>
    </xdr:from>
    <xdr:to>
      <xdr:col>55</xdr:col>
      <xdr:colOff>0</xdr:colOff>
      <xdr:row>38</xdr:row>
      <xdr:rowOff>76672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90139"/>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154884</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27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21481</xdr:rowOff>
    </xdr:from>
    <xdr:to>
      <xdr:col>50</xdr:col>
      <xdr:colOff>114300</xdr:colOff>
      <xdr:row>38</xdr:row>
      <xdr:rowOff>75039</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536581"/>
          <a:ext cx="889000" cy="5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65948</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168439</xdr:rowOff>
    </xdr:from>
    <xdr:to>
      <xdr:col>45</xdr:col>
      <xdr:colOff>177800</xdr:colOff>
      <xdr:row>38</xdr:row>
      <xdr:rowOff>21481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512089"/>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79664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168439</xdr:rowOff>
    </xdr:from>
    <xdr:to>
      <xdr:col>41</xdr:col>
      <xdr:colOff>50800</xdr:colOff>
      <xdr:row>38</xdr:row>
      <xdr:rowOff>27686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12089"/>
          <a:ext cx="889000" cy="3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158133</xdr:rowOff>
    </xdr:from>
    <xdr:to>
      <xdr:col>41</xdr:col>
      <xdr:colOff>101600</xdr:colOff>
      <xdr:row>38</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79410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154541</xdr:rowOff>
    </xdr:from>
    <xdr:to>
      <xdr:col>36</xdr:col>
      <xdr:colOff>165100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75818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25872</xdr:rowOff>
    </xdr:from>
    <xdr:to>
      <xdr:col>55</xdr:col>
      <xdr:colOff>50800</xdr:colOff>
      <xdr:row>38</xdr:row>
      <xdr:rowOff>127472</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4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4299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193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24239</xdr:rowOff>
    </xdr:from>
    <xdr:to>
      <xdr:col>50</xdr:col>
      <xdr:colOff>165100</xdr:colOff>
      <xdr:row>38</xdr:row>
      <xdr:rowOff>125839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53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116966</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632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142131</xdr:rowOff>
    </xdr:from>
    <xdr:to>
      <xdr:col>46</xdr:col>
      <xdr:colOff>38100</xdr:colOff>
      <xdr:row>38</xdr:row>
      <xdr:rowOff>72281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63408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117638</xdr:rowOff>
    </xdr:from>
    <xdr:to>
      <xdr:col>41</xdr:col>
      <xdr:colOff>101600</xdr:colOff>
      <xdr:row>38</xdr:row>
      <xdr:rowOff>47788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64315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236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148336</xdr:rowOff>
    </xdr:from>
    <xdr:to>
      <xdr:col>36</xdr:col>
      <xdr:colOff>165100</xdr:colOff>
      <xdr:row>38</xdr:row>
      <xdr:rowOff>78486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9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95013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26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136294</xdr:rowOff>
    </xdr:from>
    <xdr:to>
      <xdr:col>55</xdr:col>
      <xdr:colOff>0</xdr:colOff>
      <xdr:row>57</xdr:row>
      <xdr:rowOff>137826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08944"/>
          <a:ext cx="838200" cy="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47678</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48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124223</xdr:rowOff>
    </xdr:from>
    <xdr:to>
      <xdr:col>50</xdr:col>
      <xdr:colOff>114300</xdr:colOff>
      <xdr:row>57</xdr:row>
      <xdr:rowOff>136294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896873"/>
          <a:ext cx="889000" cy="12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159539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5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124223</xdr:rowOff>
    </xdr:from>
    <xdr:to>
      <xdr:col>45</xdr:col>
      <xdr:colOff>177800</xdr:colOff>
      <xdr:row>57</xdr:row>
      <xdr:rowOff>148501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896873"/>
          <a:ext cx="889000" cy="2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156087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58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142276</xdr:rowOff>
    </xdr:from>
    <xdr:to>
      <xdr:col>41</xdr:col>
      <xdr:colOff>50800</xdr:colOff>
      <xdr:row>57</xdr:row>
      <xdr:rowOff>148501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914926"/>
          <a:ext cx="889000" cy="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44780</xdr:rowOff>
    </xdr:from>
    <xdr:to>
      <xdr:col>41</xdr:col>
      <xdr:colOff>101600</xdr:colOff>
      <xdr:row>57</xdr:row>
      <xdr:rowOff>146380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162907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9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66947</xdr:rowOff>
    </xdr:from>
    <xdr:to>
      <xdr:col>36</xdr:col>
      <xdr:colOff>165100</xdr:colOff>
      <xdr:row>57</xdr:row>
      <xdr:rowOff>168547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13624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61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87026</xdr:rowOff>
    </xdr:from>
    <xdr:to>
      <xdr:col>55</xdr:col>
      <xdr:colOff>50800</xdr:colOff>
      <xdr:row>58</xdr:row>
      <xdr:rowOff>17176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8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65453</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3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85494</xdr:rowOff>
    </xdr:from>
    <xdr:to>
      <xdr:col>50</xdr:col>
      <xdr:colOff>165100</xdr:colOff>
      <xdr:row>58</xdr:row>
      <xdr:rowOff>15644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85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6771</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95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73423</xdr:rowOff>
    </xdr:from>
    <xdr:to>
      <xdr:col>46</xdr:col>
      <xdr:colOff>38100</xdr:colOff>
      <xdr:row>58</xdr:row>
      <xdr:rowOff>3573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84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166150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93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97701</xdr:rowOff>
    </xdr:from>
    <xdr:to>
      <xdr:col>41</xdr:col>
      <xdr:colOff>101600</xdr:colOff>
      <xdr:row>58</xdr:row>
      <xdr:rowOff>27851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87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18978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96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91476</xdr:rowOff>
    </xdr:from>
    <xdr:to>
      <xdr:col>36</xdr:col>
      <xdr:colOff>165100</xdr:colOff>
      <xdr:row>58</xdr:row>
      <xdr:rowOff>21626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6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12753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5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164133</xdr:rowOff>
    </xdr:from>
    <xdr:to>
      <xdr:col>55</xdr:col>
      <xdr:colOff>0</xdr:colOff>
      <xdr:row>77</xdr:row>
      <xdr:rowOff>166551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365783"/>
          <a:ext cx="838200" cy="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110921</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3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166551</xdr:rowOff>
    </xdr:from>
    <xdr:to>
      <xdr:col>50</xdr:col>
      <xdr:colOff>114300</xdr:colOff>
      <xdr:row>78</xdr:row>
      <xdr:rowOff>24623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368201"/>
          <a:ext cx="889000" cy="29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44614</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122061</xdr:rowOff>
    </xdr:from>
    <xdr:to>
      <xdr:col>45</xdr:col>
      <xdr:colOff>177800</xdr:colOff>
      <xdr:row>78</xdr:row>
      <xdr:rowOff>24623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323711"/>
          <a:ext cx="889000" cy="7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65853</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122061</xdr:rowOff>
    </xdr:from>
    <xdr:to>
      <xdr:col>41</xdr:col>
      <xdr:colOff>50800</xdr:colOff>
      <xdr:row>78</xdr:row>
      <xdr:rowOff>26456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323711"/>
          <a:ext cx="889000" cy="7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112016</xdr:rowOff>
    </xdr:from>
    <xdr:to>
      <xdr:col>41</xdr:col>
      <xdr:colOff>101600</xdr:colOff>
      <xdr:row>78</xdr:row>
      <xdr:rowOff>42166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33293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161348</xdr:rowOff>
    </xdr:from>
    <xdr:to>
      <xdr:col>36</xdr:col>
      <xdr:colOff>165100</xdr:colOff>
      <xdr:row>78</xdr:row>
      <xdr:rowOff>91498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82625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113333</xdr:rowOff>
    </xdr:from>
    <xdr:to>
      <xdr:col>55</xdr:col>
      <xdr:colOff>50800</xdr:colOff>
      <xdr:row>78</xdr:row>
      <xdr:rowOff>43483</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31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136210</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16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115751</xdr:rowOff>
    </xdr:from>
    <xdr:to>
      <xdr:col>50</xdr:col>
      <xdr:colOff>165100</xdr:colOff>
      <xdr:row>78</xdr:row>
      <xdr:rowOff>45901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31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62428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09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145273</xdr:rowOff>
    </xdr:from>
    <xdr:to>
      <xdr:col>46</xdr:col>
      <xdr:colOff>38100</xdr:colOff>
      <xdr:row>78</xdr:row>
      <xdr:rowOff>75423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34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66550</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43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71261</xdr:rowOff>
    </xdr:from>
    <xdr:to>
      <xdr:col>41</xdr:col>
      <xdr:colOff>101600</xdr:colOff>
      <xdr:row>78</xdr:row>
      <xdr:rowOff>1411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17938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04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147106</xdr:rowOff>
    </xdr:from>
    <xdr:to>
      <xdr:col>36</xdr:col>
      <xdr:colOff>165100</xdr:colOff>
      <xdr:row>78</xdr:row>
      <xdr:rowOff>77256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34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93783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12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76408</xdr:rowOff>
    </xdr:from>
    <xdr:to>
      <xdr:col>55</xdr:col>
      <xdr:colOff>0</xdr:colOff>
      <xdr:row>95</xdr:row>
      <xdr:rowOff>95450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364158"/>
          <a:ext cx="838200" cy="1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1109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60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52428</xdr:rowOff>
    </xdr:from>
    <xdr:to>
      <xdr:col>50</xdr:col>
      <xdr:colOff>114300</xdr:colOff>
      <xdr:row>95</xdr:row>
      <xdr:rowOff>76408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340178"/>
          <a:ext cx="889000" cy="2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118770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52428</xdr:rowOff>
    </xdr:from>
    <xdr:to>
      <xdr:col>45</xdr:col>
      <xdr:colOff>177800</xdr:colOff>
      <xdr:row>95</xdr:row>
      <xdr:rowOff>163063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340178"/>
          <a:ext cx="889000" cy="110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106135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163063</xdr:rowOff>
    </xdr:from>
    <xdr:to>
      <xdr:col>41</xdr:col>
      <xdr:colOff>50800</xdr:colOff>
      <xdr:row>96</xdr:row>
      <xdr:rowOff>33043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450813"/>
          <a:ext cx="889000" cy="4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53467</xdr:rowOff>
    </xdr:from>
    <xdr:to>
      <xdr:col>41</xdr:col>
      <xdr:colOff>101600</xdr:colOff>
      <xdr:row>96</xdr:row>
      <xdr:rowOff>155067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146194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93571</xdr:rowOff>
    </xdr:from>
    <xdr:to>
      <xdr:col>36</xdr:col>
      <xdr:colOff>165100</xdr:colOff>
      <xdr:row>97</xdr:row>
      <xdr:rowOff>23721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64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44650</xdr:rowOff>
    </xdr:from>
    <xdr:to>
      <xdr:col>55</xdr:col>
      <xdr:colOff>50800</xdr:colOff>
      <xdr:row>95</xdr:row>
      <xdr:rowOff>146250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3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67527</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18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25608</xdr:rowOff>
    </xdr:from>
    <xdr:to>
      <xdr:col>50</xdr:col>
      <xdr:colOff>165100</xdr:colOff>
      <xdr:row>95</xdr:row>
      <xdr:rowOff>127208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31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143735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08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1628</xdr:rowOff>
    </xdr:from>
    <xdr:to>
      <xdr:col>46</xdr:col>
      <xdr:colOff>38100</xdr:colOff>
      <xdr:row>95</xdr:row>
      <xdr:rowOff>103228</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28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119755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06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112263</xdr:rowOff>
    </xdr:from>
    <xdr:to>
      <xdr:col>41</xdr:col>
      <xdr:colOff>101600</xdr:colOff>
      <xdr:row>96</xdr:row>
      <xdr:rowOff>42413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40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58940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17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153693</xdr:rowOff>
    </xdr:from>
    <xdr:to>
      <xdr:col>36</xdr:col>
      <xdr:colOff>165100</xdr:colOff>
      <xdr:row>96</xdr:row>
      <xdr:rowOff>83843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44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100370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21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120109</xdr:rowOff>
    </xdr:from>
    <xdr:to>
      <xdr:col>85</xdr:col>
      <xdr:colOff>127000</xdr:colOff>
      <xdr:row>35</xdr:row>
      <xdr:rowOff>162606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5481300" y="6120859"/>
          <a:ext cx="838200" cy="4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170413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5828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120109</xdr:rowOff>
    </xdr:from>
    <xdr:to>
      <xdr:col>81</xdr:col>
      <xdr:colOff>50800</xdr:colOff>
      <xdr:row>35</xdr:row>
      <xdr:rowOff>129344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120859"/>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126766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578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129344</xdr:rowOff>
    </xdr:from>
    <xdr:to>
      <xdr:col>76</xdr:col>
      <xdr:colOff>114300</xdr:colOff>
      <xdr:row>35</xdr:row>
      <xdr:rowOff>131768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130094"/>
          <a:ext cx="889000" cy="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106397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57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131768</xdr:rowOff>
    </xdr:from>
    <xdr:to>
      <xdr:col>71</xdr:col>
      <xdr:colOff>177800</xdr:colOff>
      <xdr:row>35</xdr:row>
      <xdr:rowOff>160594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132518"/>
          <a:ext cx="889000" cy="28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147444</xdr:rowOff>
    </xdr:from>
    <xdr:to>
      <xdr:col>72</xdr:col>
      <xdr:colOff>38100</xdr:colOff>
      <xdr:row>35</xdr:row>
      <xdr:rowOff>77594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597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94121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575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33716</xdr:rowOff>
    </xdr:from>
    <xdr:to>
      <xdr:col>67</xdr:col>
      <xdr:colOff>101600</xdr:colOff>
      <xdr:row>35</xdr:row>
      <xdr:rowOff>135316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034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151843</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580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111806</xdr:rowOff>
    </xdr:from>
    <xdr:to>
      <xdr:col>85</xdr:col>
      <xdr:colOff>177800</xdr:colOff>
      <xdr:row>36</xdr:row>
      <xdr:rowOff>41956</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1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90233</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09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69309</xdr:rowOff>
    </xdr:from>
    <xdr:to>
      <xdr:col>81</xdr:col>
      <xdr:colOff>101600</xdr:colOff>
      <xdr:row>35</xdr:row>
      <xdr:rowOff>170909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07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162036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162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78544</xdr:rowOff>
    </xdr:from>
    <xdr:to>
      <xdr:col>76</xdr:col>
      <xdr:colOff>165100</xdr:colOff>
      <xdr:row>36</xdr:row>
      <xdr:rowOff>8694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07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171271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17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80968</xdr:rowOff>
    </xdr:from>
    <xdr:to>
      <xdr:col>72</xdr:col>
      <xdr:colOff>38100</xdr:colOff>
      <xdr:row>36</xdr:row>
      <xdr:rowOff>11118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08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2245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7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109794</xdr:rowOff>
    </xdr:from>
    <xdr:to>
      <xdr:col>67</xdr:col>
      <xdr:colOff>101600</xdr:colOff>
      <xdr:row>36</xdr:row>
      <xdr:rowOff>39944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11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31071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0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162011</xdr:rowOff>
    </xdr:from>
    <xdr:to>
      <xdr:col>85</xdr:col>
      <xdr:colOff>127000</xdr:colOff>
      <xdr:row>57</xdr:row>
      <xdr:rowOff>12420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763211"/>
          <a:ext cx="838200" cy="21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97672</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98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12420</xdr:rowOff>
    </xdr:from>
    <xdr:to>
      <xdr:col>81</xdr:col>
      <xdr:colOff>50800</xdr:colOff>
      <xdr:row>57</xdr:row>
      <xdr:rowOff>28527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9785070"/>
          <a:ext cx="889000" cy="1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59221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83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20289</xdr:rowOff>
    </xdr:from>
    <xdr:to>
      <xdr:col>76</xdr:col>
      <xdr:colOff>114300</xdr:colOff>
      <xdr:row>57</xdr:row>
      <xdr:rowOff>28527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3703300" y="9792939"/>
          <a:ext cx="889000" cy="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77772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5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20289</xdr:rowOff>
    </xdr:from>
    <xdr:to>
      <xdr:col>71</xdr:col>
      <xdr:colOff>177800</xdr:colOff>
      <xdr:row>57</xdr:row>
      <xdr:rowOff>55483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792939"/>
          <a:ext cx="889000" cy="3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108024</xdr:rowOff>
    </xdr:from>
    <xdr:to>
      <xdr:col>72</xdr:col>
      <xdr:colOff>38100</xdr:colOff>
      <xdr:row>57</xdr:row>
      <xdr:rowOff>38174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70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54701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48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127117</xdr:rowOff>
    </xdr:from>
    <xdr:to>
      <xdr:col>67</xdr:col>
      <xdr:colOff>101600</xdr:colOff>
      <xdr:row>57</xdr:row>
      <xdr:rowOff>57267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2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73794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50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111211</xdr:rowOff>
    </xdr:from>
    <xdr:to>
      <xdr:col>85</xdr:col>
      <xdr:colOff>177800</xdr:colOff>
      <xdr:row>57</xdr:row>
      <xdr:rowOff>41361</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7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134088</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56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133070</xdr:rowOff>
    </xdr:from>
    <xdr:to>
      <xdr:col>81</xdr:col>
      <xdr:colOff>101600</xdr:colOff>
      <xdr:row>57</xdr:row>
      <xdr:rowOff>63220</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7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79747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5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149177</xdr:rowOff>
    </xdr:from>
    <xdr:to>
      <xdr:col>76</xdr:col>
      <xdr:colOff>165100</xdr:colOff>
      <xdr:row>57</xdr:row>
      <xdr:rowOff>79327</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75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70454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843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140939</xdr:rowOff>
    </xdr:from>
    <xdr:to>
      <xdr:col>72</xdr:col>
      <xdr:colOff>38100</xdr:colOff>
      <xdr:row>57</xdr:row>
      <xdr:rowOff>71089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74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62216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3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4683</xdr:rowOff>
    </xdr:from>
    <xdr:to>
      <xdr:col>67</xdr:col>
      <xdr:colOff>101600</xdr:colOff>
      <xdr:row>57</xdr:row>
      <xdr:rowOff>106283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77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97410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87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3975</xdr:rowOff>
    </xdr:from>
    <xdr:to>
      <xdr:col>85</xdr:col>
      <xdr:colOff>127000</xdr:colOff>
      <xdr:row>78</xdr:row>
      <xdr:rowOff>44856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5481300" y="13205625"/>
          <a:ext cx="838200" cy="21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44645</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417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44856</xdr:rowOff>
    </xdr:from>
    <xdr:to>
      <xdr:col>81</xdr:col>
      <xdr:colOff>50800</xdr:colOff>
      <xdr:row>79</xdr:row>
      <xdr:rowOff>4941</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417956"/>
          <a:ext cx="889000" cy="13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145470</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169608</xdr:rowOff>
    </xdr:from>
    <xdr:to>
      <xdr:col>76</xdr:col>
      <xdr:colOff>114300</xdr:colOff>
      <xdr:row>79</xdr:row>
      <xdr:rowOff>4941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542708"/>
          <a:ext cx="889000" cy="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155415</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18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169608</xdr:rowOff>
    </xdr:from>
    <xdr:to>
      <xdr:col>71</xdr:col>
      <xdr:colOff>177800</xdr:colOff>
      <xdr:row>79</xdr:row>
      <xdr:rowOff>42278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2814300" y="13542708"/>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48133</xdr:rowOff>
    </xdr:from>
    <xdr:to>
      <xdr:col>72</xdr:col>
      <xdr:colOff>38100</xdr:colOff>
      <xdr:row>78</xdr:row>
      <xdr:rowOff>149733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166260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68428" y="1319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36615</xdr:rowOff>
    </xdr:from>
    <xdr:to>
      <xdr:col>67</xdr:col>
      <xdr:colOff>101600</xdr:colOff>
      <xdr:row>78</xdr:row>
      <xdr:rowOff>138215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154742</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124625</xdr:rowOff>
    </xdr:from>
    <xdr:to>
      <xdr:col>85</xdr:col>
      <xdr:colOff>177800</xdr:colOff>
      <xdr:row>77</xdr:row>
      <xdr:rowOff>54775</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15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147502</xdr:rowOff>
    </xdr:from>
    <xdr:ext cx="534377"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00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165506</xdr:rowOff>
    </xdr:from>
    <xdr:to>
      <xdr:col>81</xdr:col>
      <xdr:colOff>101600</xdr:colOff>
      <xdr:row>78</xdr:row>
      <xdr:rowOff>95656</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6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112183</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14111" y="1314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125591</xdr:rowOff>
    </xdr:from>
    <xdr:to>
      <xdr:col>76</xdr:col>
      <xdr:colOff>165100</xdr:colOff>
      <xdr:row>79</xdr:row>
      <xdr:rowOff>55741</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49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46868</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59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118808</xdr:rowOff>
    </xdr:from>
    <xdr:to>
      <xdr:col>72</xdr:col>
      <xdr:colOff>38100</xdr:colOff>
      <xdr:row>79</xdr:row>
      <xdr:rowOff>48958</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49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40085</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584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162928</xdr:rowOff>
    </xdr:from>
    <xdr:to>
      <xdr:col>67</xdr:col>
      <xdr:colOff>101600</xdr:colOff>
      <xdr:row>79</xdr:row>
      <xdr:rowOff>93078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53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84205</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628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18607</xdr:rowOff>
    </xdr:from>
    <xdr:to>
      <xdr:col>85</xdr:col>
      <xdr:colOff>127000</xdr:colOff>
      <xdr:row>98</xdr:row>
      <xdr:rowOff>18662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820707"/>
          <a:ext cx="838200" cy="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106455</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565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18607</xdr:rowOff>
    </xdr:from>
    <xdr:to>
      <xdr:col>81</xdr:col>
      <xdr:colOff>50800</xdr:colOff>
      <xdr:row>98</xdr:row>
      <xdr:rowOff>22935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820707"/>
          <a:ext cx="889000" cy="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29732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22935</xdr:rowOff>
    </xdr:from>
    <xdr:to>
      <xdr:col>76</xdr:col>
      <xdr:colOff>114300</xdr:colOff>
      <xdr:row>98</xdr:row>
      <xdr:rowOff>27795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825035"/>
          <a:ext cx="889000" cy="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35501</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27795</xdr:rowOff>
    </xdr:from>
    <xdr:to>
      <xdr:col>71</xdr:col>
      <xdr:colOff>177800</xdr:colOff>
      <xdr:row>98</xdr:row>
      <xdr:rowOff>32196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829895"/>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99146</xdr:rowOff>
    </xdr:from>
    <xdr:to>
      <xdr:col>72</xdr:col>
      <xdr:colOff>38100</xdr:colOff>
      <xdr:row>98</xdr:row>
      <xdr:rowOff>29296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45823</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50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102206</xdr:rowOff>
    </xdr:from>
    <xdr:to>
      <xdr:col>67</xdr:col>
      <xdr:colOff>101600</xdr:colOff>
      <xdr:row>98</xdr:row>
      <xdr:rowOff>32356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3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48883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50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139312</xdr:rowOff>
    </xdr:from>
    <xdr:to>
      <xdr:col>85</xdr:col>
      <xdr:colOff>177800</xdr:colOff>
      <xdr:row>98</xdr:row>
      <xdr:rowOff>69462</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76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62004</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69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139257</xdr:rowOff>
    </xdr:from>
    <xdr:to>
      <xdr:col>81</xdr:col>
      <xdr:colOff>101600</xdr:colOff>
      <xdr:row>98</xdr:row>
      <xdr:rowOff>69407</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76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60534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86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143585</xdr:rowOff>
    </xdr:from>
    <xdr:to>
      <xdr:col>76</xdr:col>
      <xdr:colOff>165100</xdr:colOff>
      <xdr:row>98</xdr:row>
      <xdr:rowOff>73735</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77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64862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86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148445</xdr:rowOff>
    </xdr:from>
    <xdr:to>
      <xdr:col>72</xdr:col>
      <xdr:colOff>38100</xdr:colOff>
      <xdr:row>98</xdr:row>
      <xdr:rowOff>78595</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77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69722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8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152846</xdr:rowOff>
    </xdr:from>
    <xdr:to>
      <xdr:col>67</xdr:col>
      <xdr:colOff>101600</xdr:colOff>
      <xdr:row>98</xdr:row>
      <xdr:rowOff>82996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78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74123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87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147955</xdr:rowOff>
    </xdr:from>
    <xdr:to>
      <xdr:col>102</xdr:col>
      <xdr:colOff>165100</xdr:colOff>
      <xdr:row>39</xdr:row>
      <xdr:rowOff>78105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6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94632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38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39261</xdr:rowOff>
    </xdr:from>
    <xdr:to>
      <xdr:col>102</xdr:col>
      <xdr:colOff>165100</xdr:colOff>
      <xdr:row>59</xdr:row>
      <xdr:rowOff>140861</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157388</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88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37628</xdr:rowOff>
    </xdr:from>
    <xdr:to>
      <xdr:col>98</xdr:col>
      <xdr:colOff>38100</xdr:colOff>
      <xdr:row>59</xdr:row>
      <xdr:rowOff>139228</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155755</xdr:rowOff>
    </xdr:from>
    <xdr:ext cx="313932"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99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住民一人当たりの歳出決算額は、</a:t>
          </a:r>
          <a:r>
            <a:rPr kumimoji="1" lang="en-US" altLang="ja-JP" sz="1100">
              <a:latin typeface="ＭＳ Ｐゴシック" panose="020B0600070205080204" pitchFamily="50" charset="-128"/>
              <a:ea typeface="ＭＳ Ｐゴシック" panose="020B0600070205080204" pitchFamily="50" charset="-128"/>
            </a:rPr>
            <a:t>659,258</a:t>
          </a:r>
          <a:r>
            <a:rPr kumimoji="1" lang="ja-JP" altLang="en-US" sz="1100">
              <a:latin typeface="ＭＳ Ｐゴシック" panose="020B0600070205080204" pitchFamily="50" charset="-128"/>
              <a:ea typeface="ＭＳ Ｐゴシック" panose="020B0600070205080204" pitchFamily="50" charset="-128"/>
            </a:rPr>
            <a:t>円となっており、目的別経費は住民一人当たりのコストが大きい順に、民生費、土木費、総務費と続いている。総務費は、災害情報連携システム再構築事業の事業完了等により住民一人あたりのコストは前年度と比較して減少し、類似団体、福島県平均をそれぞれ下回っている状況である。民生費は、社会福祉費について、ウクライナ情勢を起因とする物価高騰に対応するための、電気・ガス・食料品等価格高騰緊急支援給付金事業の事業完了による経費の減少はあったものの、住民税非課税世帯臨時特別給付金事業により全体として経費が増加した。また、児童福祉費についても、すぎっここども園園舎増築事業等による経費の増加があった。老人福祉費においても介護保険事業への繰出金の増加があり、民生費全体としての住民一人あたりのコストは前年度と比較して増加となった。なお、類似団体平均は下回っているものの、福島県平均は上回っている状況である。衛生費については、新型コロナウイルス感染症が５類感染症に移行されたことにより、新型コロナウイルスワクチン接種事業の事業量の減少や新型コロナウイルスワクチン接種体制確保事業に係る返還金の減少等により、住民一人あたりのコストは前年度と比較して減少しており、類似団体平均、福島県平均をそれぞれ下回っている状況である。土木費は、降雪量の減少による除雪経費の減少等により、住民一人あたりのコストは前年度と比較して減少しているものの、類似団体平均、福島県平均をそれぞれ大幅に上回っている状況である。土木費については、類似団体平均、福島県平均との差が大きい傾向となっているため、事業実施の必要性を精査するなど、事業実施の可否について適切な判断を行っていく。教育費については、山都公民館の建替えに係る工事請負費の増加、ひとづくり・交流拠点複合施設整備事業第２期工事に係る補償補填及び賠償金の増加等により、住民一人あたりのコストは前年度と比較して増加しており、類似団体平均、福島県平均をそれぞれ上回っている状況である。災害復旧費は、令和４年８月３日に発生した豪雨災害に係る災害復旧事業費の増加により、住民一人あたりのコストは前年度と比較して大幅に増加し、類似団体平均、福島県平均を大幅に上回っている状況であり、今後も複数年に渡る復旧事業が必要なことから、類似団体平均を上回って推移すると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財政調整基金残高の比率は、令和４年８月３日に発生した豪雨災害に対し機動的な対応が必要であったことや、各種事業実施の歳出増加への対応等のために取り崩したことにより、前年度と比較して</a:t>
          </a:r>
          <a:r>
            <a:rPr kumimoji="1" lang="en-US" altLang="ja-JP" sz="1200">
              <a:latin typeface="ＭＳ ゴシック" pitchFamily="49" charset="-128"/>
              <a:ea typeface="ＭＳ ゴシック" pitchFamily="49" charset="-128"/>
            </a:rPr>
            <a:t>6.43</a:t>
          </a:r>
          <a:r>
            <a:rPr kumimoji="1" lang="ja-JP" altLang="en-US" sz="1200">
              <a:latin typeface="ＭＳ ゴシック" pitchFamily="49" charset="-128"/>
              <a:ea typeface="ＭＳ ゴシック" pitchFamily="49" charset="-128"/>
            </a:rPr>
            <a:t>ポイント減少し、実質単年度収支も</a:t>
          </a:r>
          <a:r>
            <a:rPr kumimoji="1" lang="en-US" altLang="ja-JP" sz="1200">
              <a:latin typeface="ＭＳ ゴシック" pitchFamily="49" charset="-128"/>
              <a:ea typeface="ＭＳ ゴシック" pitchFamily="49" charset="-128"/>
            </a:rPr>
            <a:t>6.36</a:t>
          </a:r>
          <a:r>
            <a:rPr kumimoji="1" lang="ja-JP" altLang="en-US" sz="1200">
              <a:latin typeface="ＭＳ ゴシック" pitchFamily="49" charset="-128"/>
              <a:ea typeface="ＭＳ ゴシック" pitchFamily="49" charset="-128"/>
            </a:rPr>
            <a:t>ポイント分マイナスとなった。　</a:t>
          </a:r>
        </a:p>
        <a:p>
          <a:r>
            <a:rPr kumimoji="1" lang="ja-JP" altLang="en-US" sz="1200">
              <a:latin typeface="ＭＳ ゴシック" pitchFamily="49" charset="-128"/>
              <a:ea typeface="ＭＳ ゴシック" pitchFamily="49" charset="-128"/>
            </a:rPr>
            <a:t>　標準財政規模に占める実質収支額の割合が減少している要因としては、地方交付税や臨時財政対策債の発行可能額が減少となったものの、実質収支額の減少が大きいことが挙げられる。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0" zoomScaleNormal="8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29671703</v>
      </c>
      <c r="BO4" s="371"/>
      <c r="BP4" s="371"/>
      <c r="BQ4" s="371"/>
      <c r="BR4" s="371"/>
      <c r="BS4" s="371"/>
      <c r="BT4" s="371"/>
      <c r="BU4" s="372"/>
      <c r="BV4" s="370">
        <v>29888252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v>
      </c>
      <c r="CU4" s="377"/>
      <c r="CV4" s="377"/>
      <c r="CW4" s="377"/>
      <c r="CX4" s="377"/>
      <c r="CY4" s="377"/>
      <c r="CZ4" s="377"/>
      <c r="DA4" s="378"/>
      <c r="DB4" s="376">
        <v>4.5</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29234149</v>
      </c>
      <c r="BO5" s="408"/>
      <c r="BP5" s="408"/>
      <c r="BQ5" s="408"/>
      <c r="BR5" s="408"/>
      <c r="BS5" s="408"/>
      <c r="BT5" s="408"/>
      <c r="BU5" s="409"/>
      <c r="BV5" s="407">
        <v>29091749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99.1</v>
      </c>
      <c r="CU5" s="405"/>
      <c r="CV5" s="405"/>
      <c r="CW5" s="405"/>
      <c r="CX5" s="405"/>
      <c r="CY5" s="405"/>
      <c r="CZ5" s="405"/>
      <c r="DA5" s="406"/>
      <c r="DB5" s="404">
        <v>98.2</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437554</v>
      </c>
      <c r="BO6" s="408"/>
      <c r="BP6" s="408"/>
      <c r="BQ6" s="408"/>
      <c r="BR6" s="408"/>
      <c r="BS6" s="408"/>
      <c r="BT6" s="408"/>
      <c r="BU6" s="409"/>
      <c r="BV6" s="407">
        <v>796503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99.7</v>
      </c>
      <c r="CU6" s="445"/>
      <c r="CV6" s="445"/>
      <c r="CW6" s="445"/>
      <c r="CX6" s="445"/>
      <c r="CY6" s="445"/>
      <c r="CZ6" s="445"/>
      <c r="DA6" s="446"/>
      <c r="DB6" s="444">
        <v>99.3</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126384</v>
      </c>
      <c r="BO7" s="408"/>
      <c r="BP7" s="408"/>
      <c r="BQ7" s="408"/>
      <c r="BR7" s="408"/>
      <c r="BS7" s="408"/>
      <c r="BT7" s="408"/>
      <c r="BU7" s="409"/>
      <c r="BV7" s="407">
        <v>96738</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15330635</v>
      </c>
      <c r="CU7" s="408"/>
      <c r="CV7" s="408"/>
      <c r="CW7" s="408"/>
      <c r="CX7" s="408"/>
      <c r="CY7" s="408"/>
      <c r="CZ7" s="408"/>
      <c r="DA7" s="409"/>
      <c r="DB7" s="407">
        <v>15432271</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311170</v>
      </c>
      <c r="BO8" s="408"/>
      <c r="BP8" s="408"/>
      <c r="BQ8" s="408"/>
      <c r="BR8" s="408"/>
      <c r="BS8" s="408"/>
      <c r="BT8" s="408"/>
      <c r="BU8" s="409"/>
      <c r="BV8" s="407">
        <v>699765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0.37</v>
      </c>
      <c r="CU8" s="448"/>
      <c r="CV8" s="448"/>
      <c r="CW8" s="448"/>
      <c r="CX8" s="448"/>
      <c r="CY8" s="448"/>
      <c r="CZ8" s="448"/>
      <c r="DA8" s="449"/>
      <c r="DB8" s="447">
        <v>0.37</v>
      </c>
      <c r="DC8" s="448"/>
      <c r="DD8" s="448"/>
      <c r="DE8" s="448"/>
      <c r="DF8" s="448"/>
      <c r="DG8" s="448"/>
      <c r="DH8" s="448"/>
      <c r="DI8" s="449"/>
    </row>
    <row r="9" spans="1:119" ht="18.75" customHeight="1" thickBot="1" x14ac:dyDescent="0.2">
      <c r="A9" s="181"/>
      <c r="B9" s="401" t="s">
        <v>106</v>
      </c>
      <c r="C9" s="402"/>
      <c r="D9" s="402"/>
      <c r="E9" s="402"/>
      <c r="F9" s="402"/>
      <c r="G9" s="402"/>
      <c r="H9" s="402"/>
      <c r="I9" s="402"/>
      <c r="J9" s="402"/>
      <c r="K9" s="450"/>
      <c r="L9" s="451" t="s">
        <v>107</v>
      </c>
      <c r="M9" s="452"/>
      <c r="N9" s="452"/>
      <c r="O9" s="452"/>
      <c r="P9" s="452"/>
      <c r="Q9" s="453"/>
      <c r="R9" s="454">
        <v>44760</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-388595</v>
      </c>
      <c r="BO9" s="408"/>
      <c r="BP9" s="408"/>
      <c r="BQ9" s="408"/>
      <c r="BR9" s="408"/>
      <c r="BS9" s="408"/>
      <c r="BT9" s="408"/>
      <c r="BU9" s="409"/>
      <c r="BV9" s="407">
        <v>-59723</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11.4</v>
      </c>
      <c r="CU9" s="405"/>
      <c r="CV9" s="405"/>
      <c r="CW9" s="405"/>
      <c r="CX9" s="405"/>
      <c r="CY9" s="405"/>
      <c r="CZ9" s="405"/>
      <c r="DA9" s="406"/>
      <c r="DB9" s="404">
        <v>11.3</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112</v>
      </c>
      <c r="M10" s="437"/>
      <c r="N10" s="437"/>
      <c r="O10" s="437"/>
      <c r="P10" s="437"/>
      <c r="Q10" s="438"/>
      <c r="R10" s="458">
        <v>49377</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6378</v>
      </c>
      <c r="BO10" s="408"/>
      <c r="BP10" s="408"/>
      <c r="BQ10" s="408"/>
      <c r="BR10" s="408"/>
      <c r="BS10" s="408"/>
      <c r="BT10" s="408"/>
      <c r="BU10" s="409"/>
      <c r="BV10" s="407">
        <v>388689</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44344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1003919</v>
      </c>
      <c r="BO12" s="408"/>
      <c r="BP12" s="408"/>
      <c r="BQ12" s="408"/>
      <c r="BR12" s="408"/>
      <c r="BS12" s="408"/>
      <c r="BT12" s="408"/>
      <c r="BU12" s="409"/>
      <c r="BV12" s="407">
        <v>742715</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44019</v>
      </c>
      <c r="S13" s="492"/>
      <c r="T13" s="492"/>
      <c r="U13" s="492"/>
      <c r="V13" s="493"/>
      <c r="W13" s="423" t="s">
        <v>131</v>
      </c>
      <c r="X13" s="424"/>
      <c r="Y13" s="424"/>
      <c r="Z13" s="424"/>
      <c r="AA13" s="424"/>
      <c r="AB13" s="414"/>
      <c r="AC13" s="458">
        <v>2418</v>
      </c>
      <c r="AD13" s="459"/>
      <c r="AE13" s="459"/>
      <c r="AF13" s="459"/>
      <c r="AG13" s="501"/>
      <c r="AH13" s="458">
        <v>3081</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-1386136</v>
      </c>
      <c r="BO13" s="408"/>
      <c r="BP13" s="408"/>
      <c r="BQ13" s="408"/>
      <c r="BR13" s="408"/>
      <c r="BS13" s="408"/>
      <c r="BT13" s="408"/>
      <c r="BU13" s="409"/>
      <c r="BV13" s="407">
        <v>-413749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6.6</v>
      </c>
      <c r="CU13" s="405"/>
      <c r="CV13" s="405"/>
      <c r="CW13" s="405"/>
      <c r="CX13" s="405"/>
      <c r="CY13" s="405"/>
      <c r="CZ13" s="405"/>
      <c r="DA13" s="406"/>
      <c r="DB13" s="404">
        <v>6.3</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45078</v>
      </c>
      <c r="S14" s="492"/>
      <c r="T14" s="492"/>
      <c r="U14" s="492"/>
      <c r="V14" s="493"/>
      <c r="W14" s="397"/>
      <c r="X14" s="398"/>
      <c r="Y14" s="398"/>
      <c r="Z14" s="398"/>
      <c r="AA14" s="398"/>
      <c r="AB14" s="387"/>
      <c r="AC14" s="494">
        <v>11.4</v>
      </c>
      <c r="AD14" s="495"/>
      <c r="AE14" s="495"/>
      <c r="AF14" s="495"/>
      <c r="AG14" s="496"/>
      <c r="AH14" s="494">
        <v>13.1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65.3</v>
      </c>
      <c r="CU14" s="506"/>
      <c r="CV14" s="506"/>
      <c r="CW14" s="506"/>
      <c r="CX14" s="506"/>
      <c r="CY14" s="506"/>
      <c r="CZ14" s="506"/>
      <c r="DA14" s="507"/>
      <c r="DB14" s="505">
        <v>61</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44760</v>
      </c>
      <c r="S15" s="492"/>
      <c r="T15" s="492"/>
      <c r="U15" s="492"/>
      <c r="V15" s="493"/>
      <c r="W15" s="423" t="s">
        <v>137</v>
      </c>
      <c r="X15" s="424"/>
      <c r="Y15" s="424"/>
      <c r="Z15" s="424"/>
      <c r="AA15" s="424"/>
      <c r="AB15" s="414"/>
      <c r="AC15" s="458">
        <v>6445</v>
      </c>
      <c r="AD15" s="459"/>
      <c r="AE15" s="459"/>
      <c r="AF15" s="459"/>
      <c r="AG15" s="501"/>
      <c r="AH15" s="458">
        <v>7230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5246116</v>
      </c>
      <c r="BO15" s="371"/>
      <c r="BP15" s="371"/>
      <c r="BQ15" s="371"/>
      <c r="BR15" s="371"/>
      <c r="BS15" s="371"/>
      <c r="BT15" s="371"/>
      <c r="BU15" s="372"/>
      <c r="BV15" s="370">
        <v>5095901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30.4</v>
      </c>
      <c r="AD16" s="495"/>
      <c r="AE16" s="495"/>
      <c r="AF16" s="495"/>
      <c r="AG16" s="496"/>
      <c r="AH16" s="494">
        <v>30.7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13958751</v>
      </c>
      <c r="BO16" s="408"/>
      <c r="BP16" s="408"/>
      <c r="BQ16" s="408"/>
      <c r="BR16" s="408"/>
      <c r="BS16" s="408"/>
      <c r="BT16" s="408"/>
      <c r="BU16" s="409"/>
      <c r="BV16" s="407">
        <v>13892946</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12344</v>
      </c>
      <c r="AD17" s="459"/>
      <c r="AE17" s="459"/>
      <c r="AF17" s="459"/>
      <c r="AG17" s="501"/>
      <c r="AH17" s="458">
        <v>13253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6536251</v>
      </c>
      <c r="BO17" s="408"/>
      <c r="BP17" s="408"/>
      <c r="BQ17" s="408"/>
      <c r="BR17" s="408"/>
      <c r="BS17" s="408"/>
      <c r="BT17" s="408"/>
      <c r="BU17" s="409"/>
      <c r="BV17" s="407">
        <v>6358045</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147</v>
      </c>
      <c r="C18" s="450"/>
      <c r="D18" s="450"/>
      <c r="E18" s="530"/>
      <c r="F18" s="530"/>
      <c r="G18" s="530"/>
      <c r="H18" s="530"/>
      <c r="I18" s="530"/>
      <c r="J18" s="530"/>
      <c r="K18" s="530"/>
      <c r="L18" s="531">
        <v>554.63</v>
      </c>
      <c r="M18" s="531"/>
      <c r="N18" s="531"/>
      <c r="O18" s="531"/>
      <c r="P18" s="531"/>
      <c r="Q18" s="531"/>
      <c r="R18" s="532"/>
      <c r="S18" s="532"/>
      <c r="T18" s="532"/>
      <c r="U18" s="532"/>
      <c r="V18" s="533"/>
      <c r="W18" s="425"/>
      <c r="X18" s="426"/>
      <c r="Y18" s="426"/>
      <c r="Z18" s="426"/>
      <c r="AA18" s="426"/>
      <c r="AB18" s="417"/>
      <c r="AC18" s="534">
        <v>58.2</v>
      </c>
      <c r="AD18" s="535"/>
      <c r="AE18" s="535"/>
      <c r="AF18" s="535"/>
      <c r="AG18" s="536"/>
      <c r="AH18" s="534">
        <v>56.2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15348556</v>
      </c>
      <c r="BO18" s="408"/>
      <c r="BP18" s="408"/>
      <c r="BQ18" s="408"/>
      <c r="BR18" s="408"/>
      <c r="BS18" s="408"/>
      <c r="BT18" s="408"/>
      <c r="BU18" s="409"/>
      <c r="BV18" s="407">
        <v>15338080</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149</v>
      </c>
      <c r="C19" s="450"/>
      <c r="D19" s="450"/>
      <c r="E19" s="530"/>
      <c r="F19" s="530"/>
      <c r="G19" s="530"/>
      <c r="H19" s="530"/>
      <c r="I19" s="530"/>
      <c r="J19" s="530"/>
      <c r="K19" s="530"/>
      <c r="L19" s="538">
        <v>81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20418201</v>
      </c>
      <c r="BO19" s="408"/>
      <c r="BP19" s="408"/>
      <c r="BQ19" s="408"/>
      <c r="BR19" s="408"/>
      <c r="BS19" s="408"/>
      <c r="BT19" s="408"/>
      <c r="BU19" s="409"/>
      <c r="BV19" s="407">
        <v>20879219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151</v>
      </c>
      <c r="C20" s="450"/>
      <c r="D20" s="450"/>
      <c r="E20" s="530"/>
      <c r="F20" s="530"/>
      <c r="G20" s="530"/>
      <c r="H20" s="530"/>
      <c r="I20" s="530"/>
      <c r="J20" s="530"/>
      <c r="K20" s="530"/>
      <c r="L20" s="538">
        <v>16049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26156325</v>
      </c>
      <c r="BO22" s="371"/>
      <c r="BP22" s="371"/>
      <c r="BQ22" s="371"/>
      <c r="BR22" s="371"/>
      <c r="BS22" s="371"/>
      <c r="BT22" s="371"/>
      <c r="BU22" s="372"/>
      <c r="BV22" s="370">
        <v>26384258</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20183516</v>
      </c>
      <c r="BO23" s="408"/>
      <c r="BP23" s="408"/>
      <c r="BQ23" s="408"/>
      <c r="BR23" s="408"/>
      <c r="BS23" s="408"/>
      <c r="BT23" s="408"/>
      <c r="BU23" s="409"/>
      <c r="BV23" s="407">
        <v>20544011</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9500</v>
      </c>
      <c r="R24" s="459"/>
      <c r="S24" s="459"/>
      <c r="T24" s="459"/>
      <c r="U24" s="459"/>
      <c r="V24" s="501"/>
      <c r="W24" s="553"/>
      <c r="X24" s="554"/>
      <c r="Y24" s="555"/>
      <c r="Z24" s="457" t="s">
        <v>162</v>
      </c>
      <c r="AA24" s="437"/>
      <c r="AB24" s="437"/>
      <c r="AC24" s="437"/>
      <c r="AD24" s="437"/>
      <c r="AE24" s="437"/>
      <c r="AF24" s="437"/>
      <c r="AG24" s="438"/>
      <c r="AH24" s="458">
        <v>463</v>
      </c>
      <c r="AI24" s="459"/>
      <c r="AJ24" s="459"/>
      <c r="AK24" s="459"/>
      <c r="AL24" s="501"/>
      <c r="AM24" s="458">
        <v>1502435</v>
      </c>
      <c r="AN24" s="459"/>
      <c r="AO24" s="459"/>
      <c r="AP24" s="459"/>
      <c r="AQ24" s="459"/>
      <c r="AR24" s="501"/>
      <c r="AS24" s="458">
        <v>3245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17577866</v>
      </c>
      <c r="BO24" s="408"/>
      <c r="BP24" s="408"/>
      <c r="BQ24" s="408"/>
      <c r="BR24" s="408"/>
      <c r="BS24" s="408"/>
      <c r="BT24" s="408"/>
      <c r="BU24" s="409"/>
      <c r="BV24" s="407">
        <v>16905947</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7600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2425779</v>
      </c>
      <c r="BO25" s="371"/>
      <c r="BP25" s="371"/>
      <c r="BQ25" s="371"/>
      <c r="BR25" s="371"/>
      <c r="BS25" s="371"/>
      <c r="BT25" s="371"/>
      <c r="BU25" s="372"/>
      <c r="BV25" s="370">
        <v>2729297</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7000</v>
      </c>
      <c r="R26" s="459"/>
      <c r="S26" s="459"/>
      <c r="T26" s="459"/>
      <c r="U26" s="459"/>
      <c r="V26" s="501"/>
      <c r="W26" s="553"/>
      <c r="X26" s="554"/>
      <c r="Y26" s="555"/>
      <c r="Z26" s="457" t="s">
        <v>168</v>
      </c>
      <c r="AA26" s="559"/>
      <c r="AB26" s="559"/>
      <c r="AC26" s="559"/>
      <c r="AD26" s="559"/>
      <c r="AE26" s="559"/>
      <c r="AF26" s="559"/>
      <c r="AG26" s="560"/>
      <c r="AH26" s="458">
        <v>10</v>
      </c>
      <c r="AI26" s="459"/>
      <c r="AJ26" s="459"/>
      <c r="AK26" s="459"/>
      <c r="AL26" s="501"/>
      <c r="AM26" s="458">
        <v>31740</v>
      </c>
      <c r="AN26" s="459"/>
      <c r="AO26" s="459"/>
      <c r="AP26" s="459"/>
      <c r="AQ26" s="459"/>
      <c r="AR26" s="501"/>
      <c r="AS26" s="458">
        <v>3174</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170</v>
      </c>
      <c r="F27" s="437"/>
      <c r="G27" s="437"/>
      <c r="H27" s="437"/>
      <c r="I27" s="437"/>
      <c r="J27" s="437"/>
      <c r="K27" s="438"/>
      <c r="L27" s="458">
        <v>1</v>
      </c>
      <c r="M27" s="459"/>
      <c r="N27" s="459"/>
      <c r="O27" s="459"/>
      <c r="P27" s="501"/>
      <c r="Q27" s="458">
        <v>4420</v>
      </c>
      <c r="R27" s="459"/>
      <c r="S27" s="459"/>
      <c r="T27" s="459"/>
      <c r="U27" s="459"/>
      <c r="V27" s="501"/>
      <c r="W27" s="553"/>
      <c r="X27" s="554"/>
      <c r="Y27" s="555"/>
      <c r="Z27" s="457" t="s">
        <v>171</v>
      </c>
      <c r="AA27" s="437"/>
      <c r="AB27" s="437"/>
      <c r="AC27" s="437"/>
      <c r="AD27" s="437"/>
      <c r="AE27" s="437"/>
      <c r="AF27" s="437"/>
      <c r="AG27" s="438"/>
      <c r="AH27" s="458">
        <v>4</v>
      </c>
      <c r="AI27" s="459"/>
      <c r="AJ27" s="459"/>
      <c r="AK27" s="459"/>
      <c r="AL27" s="501"/>
      <c r="AM27" s="458">
        <v>17696</v>
      </c>
      <c r="AN27" s="459"/>
      <c r="AO27" s="459"/>
      <c r="AP27" s="459"/>
      <c r="AQ27" s="459"/>
      <c r="AR27" s="501"/>
      <c r="AS27" s="458">
        <v>4424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173</v>
      </c>
      <c r="F28" s="437"/>
      <c r="G28" s="437"/>
      <c r="H28" s="437"/>
      <c r="I28" s="437"/>
      <c r="J28" s="437"/>
      <c r="K28" s="438"/>
      <c r="L28" s="458">
        <v>1</v>
      </c>
      <c r="M28" s="459"/>
      <c r="N28" s="459"/>
      <c r="O28" s="459"/>
      <c r="P28" s="501"/>
      <c r="Q28" s="458">
        <v>3900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879102</v>
      </c>
      <c r="BO28" s="371"/>
      <c r="BP28" s="371"/>
      <c r="BQ28" s="371"/>
      <c r="BR28" s="371"/>
      <c r="BS28" s="371"/>
      <c r="BT28" s="371"/>
      <c r="BU28" s="372"/>
      <c r="BV28" s="370">
        <v>1876643</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176</v>
      </c>
      <c r="F29" s="437"/>
      <c r="G29" s="437"/>
      <c r="H29" s="437"/>
      <c r="I29" s="437"/>
      <c r="J29" s="437"/>
      <c r="K29" s="438"/>
      <c r="L29" s="458">
        <v>20</v>
      </c>
      <c r="M29" s="459"/>
      <c r="N29" s="459"/>
      <c r="O29" s="459"/>
      <c r="P29" s="501"/>
      <c r="Q29" s="458">
        <v>3670</v>
      </c>
      <c r="R29" s="459"/>
      <c r="S29" s="459"/>
      <c r="T29" s="459"/>
      <c r="U29" s="459"/>
      <c r="V29" s="501"/>
      <c r="W29" s="556"/>
      <c r="X29" s="557"/>
      <c r="Y29" s="558"/>
      <c r="Z29" s="457" t="s">
        <v>177</v>
      </c>
      <c r="AA29" s="437"/>
      <c r="AB29" s="437"/>
      <c r="AC29" s="437"/>
      <c r="AD29" s="437"/>
      <c r="AE29" s="437"/>
      <c r="AF29" s="437"/>
      <c r="AG29" s="438"/>
      <c r="AH29" s="458">
        <v>467</v>
      </c>
      <c r="AI29" s="459"/>
      <c r="AJ29" s="459"/>
      <c r="AK29" s="459"/>
      <c r="AL29" s="501"/>
      <c r="AM29" s="458">
        <v>1520131</v>
      </c>
      <c r="AN29" s="459"/>
      <c r="AO29" s="459"/>
      <c r="AP29" s="459"/>
      <c r="AQ29" s="459"/>
      <c r="AR29" s="501"/>
      <c r="AS29" s="458">
        <v>3255</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819878</v>
      </c>
      <c r="BO29" s="408"/>
      <c r="BP29" s="408"/>
      <c r="BQ29" s="408"/>
      <c r="BR29" s="408"/>
      <c r="BS29" s="408"/>
      <c r="BT29" s="408"/>
      <c r="BU29" s="409"/>
      <c r="BV29" s="407">
        <v>849958</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101.1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1434181</v>
      </c>
      <c r="BO30" s="527"/>
      <c r="BP30" s="527"/>
      <c r="BQ30" s="527"/>
      <c r="BR30" s="527"/>
      <c r="BS30" s="527"/>
      <c r="BT30" s="527"/>
      <c r="BU30" s="528"/>
      <c r="BV30" s="526">
        <v>1405804</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4</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f>IF(BG34="","",MAX(C34:D43,U34:V43,AM34:AN43)+1)</f>
        <v>9</v>
      </c>
      <c r="BF34" s="597"/>
      <c r="BG34" s="598" t="str">
        <f>IF('各会計、関係団体の財政状況及び健全化判断比率'!B33="","",'各会計、関係団体の財政状況及び健全化判断比率'!B33)</f>
        <v>工業団地造成事業特別会計</v>
      </c>
      <c r="BH34" s="598"/>
      <c r="BI34" s="598"/>
      <c r="BJ34" s="598"/>
      <c r="BK34" s="598"/>
      <c r="BL34" s="598"/>
      <c r="BM34" s="598"/>
      <c r="BN34" s="598"/>
      <c r="BO34" s="598"/>
      <c r="BP34" s="598"/>
      <c r="BQ34" s="598"/>
      <c r="BR34" s="598"/>
      <c r="BS34" s="598"/>
      <c r="BT34" s="598"/>
      <c r="BU34" s="598"/>
      <c r="BV34" s="181"/>
      <c r="BW34" s="597">
        <f>IF(BY34="","",MAX(C34:D43,U34:V43,AM34:AN43,BE34:BF43)+1)</f>
        <v>10</v>
      </c>
      <c r="BX34" s="597"/>
      <c r="BY34" s="598" t="str">
        <f>IF('各会計、関係団体の財政状況及び健全化判断比率'!B68="","",'各会計、関係団体の財政状況及び健全化判断比率'!B68)</f>
        <v>喜多方地方広域市町村圏組合</v>
      </c>
      <c r="BZ34" s="598"/>
      <c r="CA34" s="598"/>
      <c r="CB34" s="598"/>
      <c r="CC34" s="598"/>
      <c r="CD34" s="598"/>
      <c r="CE34" s="598"/>
      <c r="CF34" s="598"/>
      <c r="CG34" s="598"/>
      <c r="CH34" s="598"/>
      <c r="CI34" s="598"/>
      <c r="CJ34" s="598"/>
      <c r="CK34" s="598"/>
      <c r="CL34" s="598"/>
      <c r="CM34" s="598"/>
      <c r="CN34" s="181"/>
      <c r="CO34" s="597">
        <f>IF(CQ34="","",MAX(C34:D43,U34:V43,AM34:AN43,BE34:BF43,BW34:BX43)+1)</f>
        <v>20</v>
      </c>
      <c r="CP34" s="597"/>
      <c r="CQ34" s="598" t="str">
        <f>IF('各会計、関係団体の財政状況及び健全化判断比率'!BS7="","",'各会計、関係団体の財政状況及び健全化判断比率'!BS7)</f>
        <v>財団法人喜多方市体育協会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公有林整備事業特別会計</v>
      </c>
      <c r="F35" s="598"/>
      <c r="G35" s="598"/>
      <c r="H35" s="598"/>
      <c r="I35" s="598"/>
      <c r="J35" s="598"/>
      <c r="K35" s="598"/>
      <c r="L35" s="598"/>
      <c r="M35" s="598"/>
      <c r="N35" s="598"/>
      <c r="O35" s="598"/>
      <c r="P35" s="598"/>
      <c r="Q35" s="598"/>
      <c r="R35" s="598"/>
      <c r="S35" s="598"/>
      <c r="T35" s="181"/>
      <c r="U35" s="597">
        <f>IF(W35="","",U34+1)</f>
        <v>5</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11</v>
      </c>
      <c r="BX35" s="597"/>
      <c r="BY35" s="598" t="str">
        <f>IF('各会計、関係団体の財政状況及び健全化判断比率'!B69="","",'各会計、関係団体の財政状況及び健全化判断比率'!B69)</f>
        <v>●一般会計</v>
      </c>
      <c r="BZ35" s="598"/>
      <c r="CA35" s="598"/>
      <c r="CB35" s="598"/>
      <c r="CC35" s="598"/>
      <c r="CD35" s="598"/>
      <c r="CE35" s="598"/>
      <c r="CF35" s="598"/>
      <c r="CG35" s="598"/>
      <c r="CH35" s="598"/>
      <c r="CI35" s="598"/>
      <c r="CJ35" s="598"/>
      <c r="CK35" s="598"/>
      <c r="CL35" s="598"/>
      <c r="CM35" s="598"/>
      <c r="CN35" s="181"/>
      <c r="CO35" s="597">
        <f t="shared" ref="CO35:CO43" si="3">IF(CQ35="","",CO34+1)</f>
        <v>21</v>
      </c>
      <c r="CP35" s="597"/>
      <c r="CQ35" s="598" t="str">
        <f>IF('各会計、関係団体の財政状況及び健全化判断比率'!BS8="","",'各会計、関係団体の財政状況及び健全化判断比率'!BS8)</f>
        <v>喜多方市ふるさと振興株式会社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f>IF(E36="","",C35+1)</f>
        <v>3</v>
      </c>
      <c r="D36" s="597"/>
      <c r="E36" s="598" t="str">
        <f>IF('各会計、関係団体の財政状況及び健全化判断比率'!B9="","",'各会計、関係団体の財政状況及び健全化判断比率'!B9)</f>
        <v>塩川駅西土地区画整理事業特別会計</v>
      </c>
      <c r="F36" s="598"/>
      <c r="G36" s="598"/>
      <c r="H36" s="598"/>
      <c r="I36" s="598"/>
      <c r="J36" s="598"/>
      <c r="K36" s="598"/>
      <c r="L36" s="598"/>
      <c r="M36" s="598"/>
      <c r="N36" s="598"/>
      <c r="O36" s="598"/>
      <c r="P36" s="598"/>
      <c r="Q36" s="598"/>
      <c r="R36" s="598"/>
      <c r="S36" s="598"/>
      <c r="T36" s="181"/>
      <c r="U36" s="597">
        <f t="shared" ref="U36:U43" si="4">IF(W36="","",U35+1)</f>
        <v>6</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12</v>
      </c>
      <c r="BX36" s="597"/>
      <c r="BY36" s="598" t="str">
        <f>IF('各会計、関係団体の財政状況及び健全化判断比率'!B70="","",'各会計、関係団体の財政状況及び健全化判断比率'!B70)</f>
        <v>●喜多方プラザ特別会計</v>
      </c>
      <c r="BZ36" s="598"/>
      <c r="CA36" s="598"/>
      <c r="CB36" s="598"/>
      <c r="CC36" s="598"/>
      <c r="CD36" s="598"/>
      <c r="CE36" s="598"/>
      <c r="CF36" s="598"/>
      <c r="CG36" s="598"/>
      <c r="CH36" s="598"/>
      <c r="CI36" s="598"/>
      <c r="CJ36" s="598"/>
      <c r="CK36" s="598"/>
      <c r="CL36" s="598"/>
      <c r="CM36" s="598"/>
      <c r="CN36" s="181"/>
      <c r="CO36" s="597">
        <f t="shared" si="3"/>
        <v>22</v>
      </c>
      <c r="CP36" s="597"/>
      <c r="CQ36" s="598" t="str">
        <f>IF('各会計、関係団体の財政状況及び健全化判断比率'!BS9="","",'各会計、関係団体の財政状況及び健全化判断比率'!BS9)</f>
        <v>喜多方地方土地開発公社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13</v>
      </c>
      <c r="BX37" s="597"/>
      <c r="BY37" s="598" t="str">
        <f>IF('各会計、関係団体の財政状況及び健全化判断比率'!B71="","",'各会計、関係団体の財政状況及び健全化判断比率'!B71)</f>
        <v>福島県市町村総合事務組合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14</v>
      </c>
      <c r="BX38" s="597"/>
      <c r="BY38" s="598" t="str">
        <f>IF('各会計、関係団体の財政状況及び健全化判断比率'!B72="","",'各会計、関係団体の財政状況及び健全化判断比率'!B72)</f>
        <v>●一般会計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15</v>
      </c>
      <c r="BX39" s="597"/>
      <c r="BY39" s="598" t="str">
        <f>IF('各会計、関係団体の財政状況及び健全化判断比率'!B73="","",'各会計、関係団体の財政状況及び健全化判断比率'!B73)</f>
        <v>●消防補償等特別会計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16</v>
      </c>
      <c r="BX40" s="597"/>
      <c r="BY40" s="598" t="str">
        <f>IF('各会計、関係団体の財政状況及び健全化判断比率'!B74="","",'各会計、関係団体の財政状況及び健全化判断比率'!B74)</f>
        <v>●消防賞じゅつ金特別会計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17</v>
      </c>
      <c r="BX41" s="597"/>
      <c r="BY41" s="598" t="str">
        <f>IF('各会計、関係団体の財政状況及び健全化判断比率'!B75="","",'各会計、関係団体の財政状況及び健全化判断比率'!B75)</f>
        <v>●非常勤職員公務災害補償特別会計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18</v>
      </c>
      <c r="BX42" s="597"/>
      <c r="BY42" s="598" t="str">
        <f>IF('各会計、関係団体の財政状況及び健全化判断比率'!B76="","",'各会計、関係団体の財政状況及び健全化判断比率'!B76)</f>
        <v>●自治会管理特別会計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f t="shared" si="2"/>
        <v>19</v>
      </c>
      <c r="BX43" s="597"/>
      <c r="BY43" s="598" t="str">
        <f>IF('各会計、関係団体の財政状況及び健全化判断比率'!B77="","",'各会計、関係団体の財政状況及び健全化判断比率'!B77)</f>
        <v>福島県後期高齢者医療連合</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Kg/WjzWqwUCrFa0C2huAqqVJy/vnO4YdZ1xSKZy9P8WeqBCaYIivJzwBT1tzRqOVDKKtzB+m6VjzhwTNxKRHYg==" saltValue="wYyng0N7nr8Mxs0u2TX/e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60" zoomScaleNormal="60" zoomScaleSheetLayoutView="100" workbookViewId="0">
      <selection activeCell="AU78" sqref="AU78:AY78"/>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537</v>
      </c>
      <c r="D34" s="1151"/>
      <c r="E34" s="1152"/>
      <c r="F34" s="32">
        <v>5.96</v>
      </c>
      <c r="G34" s="33">
        <v>7.16</v>
      </c>
      <c r="H34" s="33">
        <v>8.26</v>
      </c>
      <c r="I34" s="33">
        <v>8.59</v>
      </c>
      <c r="J34" s="34">
        <v>7.13</v>
      </c>
      <c r="K34" s="22"/>
      <c r="L34" s="22"/>
      <c r="M34" s="22"/>
      <c r="N34" s="22"/>
      <c r="O34" s="22"/>
      <c r="P34" s="22"/>
    </row>
    <row r="35" spans="1:16" ht="39" customHeight="1" x14ac:dyDescent="0.15">
      <c r="A35" s="22"/>
      <c r="B35" s="35"/>
      <c r="C35" s="1145" t="s">
        <v>538</v>
      </c>
      <c r="D35" s="1146"/>
      <c r="E35" s="1147"/>
      <c r="F35" s="36">
        <v>2.27</v>
      </c>
      <c r="G35" s="37">
        <v>2.71</v>
      </c>
      <c r="H35" s="37">
        <v>4.7699999999999996</v>
      </c>
      <c r="I35" s="37">
        <v>4.53</v>
      </c>
      <c r="J35" s="38">
        <v>2.02</v>
      </c>
      <c r="K35" s="22"/>
      <c r="L35" s="22"/>
      <c r="M35" s="22"/>
      <c r="N35" s="22"/>
      <c r="O35" s="22"/>
      <c r="P35" s="22"/>
    </row>
    <row r="36" spans="1:16" ht="39" customHeight="1" x14ac:dyDescent="0.15">
      <c r="A36" s="22"/>
      <c r="B36" s="35"/>
      <c r="C36" s="1145" t="s">
        <v>539</v>
      </c>
      <c r="D36" s="1146"/>
      <c r="E36" s="1147"/>
      <c r="F36" s="36">
        <v>0</v>
      </c>
      <c r="G36" s="37">
        <v>0</v>
      </c>
      <c r="H36" s="37">
        <v>0</v>
      </c>
      <c r="I36" s="37">
        <v>1.29</v>
      </c>
      <c r="J36" s="38">
        <v>1.3</v>
      </c>
      <c r="K36" s="22"/>
      <c r="L36" s="22"/>
      <c r="M36" s="22"/>
      <c r="N36" s="22"/>
      <c r="O36" s="22"/>
      <c r="P36" s="22"/>
    </row>
    <row r="37" spans="1:16" ht="39" customHeight="1" x14ac:dyDescent="0.15">
      <c r="A37" s="22"/>
      <c r="B37" s="35"/>
      <c r="C37" s="1145" t="s">
        <v>540</v>
      </c>
      <c r="D37" s="1146"/>
      <c r="E37" s="1147"/>
      <c r="F37" s="36" t="s">
        <v>489</v>
      </c>
      <c r="G37" s="37">
        <v>0.52</v>
      </c>
      <c r="H37" s="37">
        <v>0.7</v>
      </c>
      <c r="I37" s="37">
        <v>0.9</v>
      </c>
      <c r="J37" s="38">
        <v>1.04</v>
      </c>
      <c r="K37" s="22"/>
      <c r="L37" s="22"/>
      <c r="M37" s="22"/>
      <c r="N37" s="22"/>
      <c r="O37" s="22"/>
      <c r="P37" s="22"/>
    </row>
    <row r="38" spans="1:16" ht="39" customHeight="1" x14ac:dyDescent="0.15">
      <c r="A38" s="22"/>
      <c r="B38" s="35"/>
      <c r="C38" s="1145" t="s">
        <v>541</v>
      </c>
      <c r="D38" s="1146"/>
      <c r="E38" s="1147"/>
      <c r="F38" s="36">
        <v>0.89</v>
      </c>
      <c r="G38" s="37">
        <v>0.93</v>
      </c>
      <c r="H38" s="37">
        <v>1.51</v>
      </c>
      <c r="I38" s="37">
        <v>0.79</v>
      </c>
      <c r="J38" s="38">
        <v>0.89</v>
      </c>
      <c r="K38" s="22"/>
      <c r="L38" s="22"/>
      <c r="M38" s="22"/>
      <c r="N38" s="22"/>
      <c r="O38" s="22"/>
      <c r="P38" s="22"/>
    </row>
    <row r="39" spans="1:16" ht="39" customHeight="1" x14ac:dyDescent="0.15">
      <c r="A39" s="22"/>
      <c r="B39" s="35"/>
      <c r="C39" s="1145" t="s">
        <v>542</v>
      </c>
      <c r="D39" s="1146"/>
      <c r="E39" s="1147"/>
      <c r="F39" s="36">
        <v>2.37</v>
      </c>
      <c r="G39" s="37">
        <v>1.1200000000000001</v>
      </c>
      <c r="H39" s="37">
        <v>0.39</v>
      </c>
      <c r="I39" s="37">
        <v>0.42</v>
      </c>
      <c r="J39" s="38">
        <v>0.21</v>
      </c>
      <c r="K39" s="22"/>
      <c r="L39" s="22"/>
      <c r="M39" s="22"/>
      <c r="N39" s="22"/>
      <c r="O39" s="22"/>
      <c r="P39" s="22"/>
    </row>
    <row r="40" spans="1:16" ht="39" customHeight="1" x14ac:dyDescent="0.15">
      <c r="A40" s="22"/>
      <c r="B40" s="35"/>
      <c r="C40" s="1145" t="s">
        <v>543</v>
      </c>
      <c r="D40" s="1146"/>
      <c r="E40" s="1147"/>
      <c r="F40" s="36">
        <v>0</v>
      </c>
      <c r="G40" s="37">
        <v>0</v>
      </c>
      <c r="H40" s="37">
        <v>0</v>
      </c>
      <c r="I40" s="37">
        <v>0</v>
      </c>
      <c r="J40" s="38">
        <v>0</v>
      </c>
      <c r="K40" s="22"/>
      <c r="L40" s="22"/>
      <c r="M40" s="22"/>
      <c r="N40" s="22"/>
      <c r="O40" s="22"/>
      <c r="P40" s="22"/>
    </row>
    <row r="41" spans="1:16" ht="39" customHeight="1" x14ac:dyDescent="0.15">
      <c r="A41" s="22"/>
      <c r="B41" s="35"/>
      <c r="C41" s="1145" t="s">
        <v>544</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545</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546</v>
      </c>
      <c r="D43" s="1149"/>
      <c r="E43" s="1150"/>
      <c r="F43" s="41">
        <v>0.37</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7+X2qfq49IkP9rMWZMyrUB9/FQCPYjmHwSpoAuNwmMqJp68BQ56Dw363tkOfesfsg526LEo6pxnk83xR19/e1Q==" saltValue="z17RymechhokmT9JdlWZ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0" zoomScaleNormal="80" zoomScaleSheetLayoutView="55" workbookViewId="0">
      <selection activeCell="AU78" sqref="AU78:AY7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2227</v>
      </c>
      <c r="L45" s="60">
        <v>2281</v>
      </c>
      <c r="M45" s="60">
        <v>2350</v>
      </c>
      <c r="N45" s="60">
        <v>2388</v>
      </c>
      <c r="O45" s="61">
        <v>2348</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15">
      <c r="A48" s="48"/>
      <c r="B48" s="1155"/>
      <c r="C48" s="1156"/>
      <c r="D48" s="62"/>
      <c r="E48" s="1161" t="s">
        <v>13</v>
      </c>
      <c r="F48" s="1161"/>
      <c r="G48" s="1161"/>
      <c r="H48" s="1161"/>
      <c r="I48" s="1161"/>
      <c r="J48" s="1162"/>
      <c r="K48" s="63">
        <v>869</v>
      </c>
      <c r="L48" s="64">
        <v>576</v>
      </c>
      <c r="M48" s="64">
        <v>566</v>
      </c>
      <c r="N48" s="64">
        <v>538</v>
      </c>
      <c r="O48" s="65">
        <v>499</v>
      </c>
      <c r="P48" s="48"/>
      <c r="Q48" s="48"/>
      <c r="R48" s="48"/>
      <c r="S48" s="48"/>
      <c r="T48" s="48"/>
      <c r="U48" s="48"/>
    </row>
    <row r="49" spans="1:21" ht="30.75" customHeight="1" x14ac:dyDescent="0.15">
      <c r="A49" s="48"/>
      <c r="B49" s="1155"/>
      <c r="C49" s="1156"/>
      <c r="D49" s="62"/>
      <c r="E49" s="1161" t="s">
        <v>14</v>
      </c>
      <c r="F49" s="1161"/>
      <c r="G49" s="1161"/>
      <c r="H49" s="1161"/>
      <c r="I49" s="1161"/>
      <c r="J49" s="1162"/>
      <c r="K49" s="63">
        <v>151</v>
      </c>
      <c r="L49" s="64">
        <v>175</v>
      </c>
      <c r="M49" s="64">
        <v>148</v>
      </c>
      <c r="N49" s="64">
        <v>191</v>
      </c>
      <c r="O49" s="65">
        <v>209</v>
      </c>
      <c r="P49" s="48"/>
      <c r="Q49" s="48"/>
      <c r="R49" s="48"/>
      <c r="S49" s="48"/>
      <c r="T49" s="48"/>
      <c r="U49" s="48"/>
    </row>
    <row r="50" spans="1:21" ht="30.75" customHeight="1" x14ac:dyDescent="0.15">
      <c r="A50" s="48"/>
      <c r="B50" s="1155"/>
      <c r="C50" s="1156"/>
      <c r="D50" s="62"/>
      <c r="E50" s="1161" t="s">
        <v>15</v>
      </c>
      <c r="F50" s="1161"/>
      <c r="G50" s="1161"/>
      <c r="H50" s="1161"/>
      <c r="I50" s="1161"/>
      <c r="J50" s="1162"/>
      <c r="K50" s="63">
        <v>41</v>
      </c>
      <c r="L50" s="64">
        <v>5</v>
      </c>
      <c r="M50" s="64">
        <v>31</v>
      </c>
      <c r="N50" s="64">
        <v>22</v>
      </c>
      <c r="O50" s="65">
        <v>61</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t="s">
        <v>489</v>
      </c>
      <c r="O51" s="65" t="s">
        <v>489</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2215</v>
      </c>
      <c r="L52" s="64">
        <v>2230</v>
      </c>
      <c r="M52" s="64">
        <v>2237</v>
      </c>
      <c r="N52" s="64">
        <v>2242</v>
      </c>
      <c r="O52" s="65">
        <v>2209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1073</v>
      </c>
      <c r="L53" s="69">
        <v>807</v>
      </c>
      <c r="M53" s="69">
        <v>858</v>
      </c>
      <c r="N53" s="69">
        <v>897</v>
      </c>
      <c r="O53" s="70">
        <v>908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I10Cs28hU36OiqdToiliUKkABUlAPBSIiLziS1YYiFL27DaGSEjk1mf9Kedbju5ep1tGMKFV2bK7W6sRkVqfA==" saltValue="AWwlS9LEmygMfaUWo5R4B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60" zoomScaleNormal="60" zoomScaleSheetLayoutView="100" workbookViewId="0">
      <selection activeCell="AU78" sqref="AU78:AY78"/>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4" t="s">
        <v>30</v>
      </c>
      <c r="C41" s="1185"/>
      <c r="D41" s="105"/>
      <c r="E41" s="1190" t="s">
        <v>31</v>
      </c>
      <c r="F41" s="1190"/>
      <c r="G41" s="1190"/>
      <c r="H41" s="1191"/>
      <c r="I41" s="355">
        <v>25515</v>
      </c>
      <c r="J41" s="356">
        <v>25889</v>
      </c>
      <c r="K41" s="356">
        <v>26664</v>
      </c>
      <c r="L41" s="356">
        <v>26384</v>
      </c>
      <c r="M41" s="357">
        <v>26156</v>
      </c>
    </row>
    <row r="42" spans="2:13" ht="27.75" customHeight="1" x14ac:dyDescent="0.15">
      <c r="B42" s="1186"/>
      <c r="C42" s="1187"/>
      <c r="D42" s="106"/>
      <c r="E42" s="1192" t="s">
        <v>32</v>
      </c>
      <c r="F42" s="1192"/>
      <c r="G42" s="1192"/>
      <c r="H42" s="1193"/>
      <c r="I42" s="358">
        <v>17</v>
      </c>
      <c r="J42" s="359">
        <v>13</v>
      </c>
      <c r="K42" s="359">
        <v>8</v>
      </c>
      <c r="L42" s="359">
        <v>6</v>
      </c>
      <c r="M42" s="360">
        <v>4</v>
      </c>
    </row>
    <row r="43" spans="2:13" ht="27.75" customHeight="1" x14ac:dyDescent="0.15">
      <c r="B43" s="1186"/>
      <c r="C43" s="1187"/>
      <c r="D43" s="106"/>
      <c r="E43" s="1192" t="s">
        <v>33</v>
      </c>
      <c r="F43" s="1192"/>
      <c r="G43" s="1192"/>
      <c r="H43" s="1193"/>
      <c r="I43" s="358">
        <v>8784</v>
      </c>
      <c r="J43" s="359">
        <v>7450</v>
      </c>
      <c r="K43" s="359">
        <v>6299</v>
      </c>
      <c r="L43" s="359">
        <v>5212</v>
      </c>
      <c r="M43" s="360">
        <v>5421</v>
      </c>
    </row>
    <row r="44" spans="2:13" ht="27.75" customHeight="1" x14ac:dyDescent="0.15">
      <c r="B44" s="1186"/>
      <c r="C44" s="1187"/>
      <c r="D44" s="106"/>
      <c r="E44" s="1192" t="s">
        <v>34</v>
      </c>
      <c r="F44" s="1192"/>
      <c r="G44" s="1192"/>
      <c r="H44" s="1193"/>
      <c r="I44" s="358">
        <v>2299</v>
      </c>
      <c r="J44" s="359">
        <v>2342</v>
      </c>
      <c r="K44" s="359">
        <v>3098</v>
      </c>
      <c r="L44" s="359">
        <v>2983</v>
      </c>
      <c r="M44" s="360">
        <v>2881</v>
      </c>
    </row>
    <row r="45" spans="2:13" ht="27.75" customHeight="1" x14ac:dyDescent="0.15">
      <c r="B45" s="1186"/>
      <c r="C45" s="1187"/>
      <c r="D45" s="106"/>
      <c r="E45" s="1192" t="s">
        <v>35</v>
      </c>
      <c r="F45" s="1192"/>
      <c r="G45" s="1192"/>
      <c r="H45" s="1193"/>
      <c r="I45" s="358">
        <v>4339</v>
      </c>
      <c r="J45" s="359">
        <v>4188</v>
      </c>
      <c r="K45" s="359">
        <v>4068</v>
      </c>
      <c r="L45" s="359">
        <v>4001</v>
      </c>
      <c r="M45" s="360">
        <v>3959</v>
      </c>
    </row>
    <row r="46" spans="2:13" ht="27.75" customHeight="1" x14ac:dyDescent="0.15">
      <c r="B46" s="1186"/>
      <c r="C46" s="1187"/>
      <c r="D46" s="107"/>
      <c r="E46" s="1192" t="s">
        <v>36</v>
      </c>
      <c r="F46" s="1192"/>
      <c r="G46" s="1192"/>
      <c r="H46" s="1193"/>
      <c r="I46" s="358" t="s">
        <v>489</v>
      </c>
      <c r="J46" s="359" t="s">
        <v>489</v>
      </c>
      <c r="K46" s="359" t="s">
        <v>489</v>
      </c>
      <c r="L46" s="359" t="s">
        <v>489</v>
      </c>
      <c r="M46" s="360" t="s">
        <v>489</v>
      </c>
    </row>
    <row r="47" spans="2:13" ht="27.75" customHeight="1" x14ac:dyDescent="0.15">
      <c r="B47" s="1186"/>
      <c r="C47" s="1187"/>
      <c r="D47" s="108"/>
      <c r="E47" s="1194" t="s">
        <v>37</v>
      </c>
      <c r="F47" s="1195"/>
      <c r="G47" s="1195"/>
      <c r="H47" s="1196"/>
      <c r="I47" s="358" t="s">
        <v>489</v>
      </c>
      <c r="J47" s="359" t="s">
        <v>489</v>
      </c>
      <c r="K47" s="359" t="s">
        <v>489</v>
      </c>
      <c r="L47" s="359" t="s">
        <v>489</v>
      </c>
      <c r="M47" s="360" t="s">
        <v>489</v>
      </c>
    </row>
    <row r="48" spans="2:13" ht="27.75" customHeight="1" x14ac:dyDescent="0.15">
      <c r="B48" s="1186"/>
      <c r="C48" s="1187"/>
      <c r="D48" s="106"/>
      <c r="E48" s="1192" t="s">
        <v>38</v>
      </c>
      <c r="F48" s="1192"/>
      <c r="G48" s="1192"/>
      <c r="H48" s="1193"/>
      <c r="I48" s="358" t="s">
        <v>489</v>
      </c>
      <c r="J48" s="359" t="s">
        <v>489</v>
      </c>
      <c r="K48" s="359" t="s">
        <v>489</v>
      </c>
      <c r="L48" s="359" t="s">
        <v>489</v>
      </c>
      <c r="M48" s="360" t="s">
        <v>489</v>
      </c>
    </row>
    <row r="49" spans="2:13" ht="27.75" customHeight="1" x14ac:dyDescent="0.15">
      <c r="B49" s="1188"/>
      <c r="C49" s="1189"/>
      <c r="D49" s="106"/>
      <c r="E49" s="1192" t="s">
        <v>39</v>
      </c>
      <c r="F49" s="1192"/>
      <c r="G49" s="1192"/>
      <c r="H49" s="1193"/>
      <c r="I49" s="358" t="s">
        <v>489</v>
      </c>
      <c r="J49" s="359" t="s">
        <v>489</v>
      </c>
      <c r="K49" s="359" t="s">
        <v>489</v>
      </c>
      <c r="L49" s="359" t="s">
        <v>489</v>
      </c>
      <c r="M49" s="360" t="s">
        <v>489</v>
      </c>
    </row>
    <row r="50" spans="2:13" ht="27.75" customHeight="1" x14ac:dyDescent="0.15">
      <c r="B50" s="1197" t="s">
        <v>40</v>
      </c>
      <c r="C50" s="1198"/>
      <c r="D50" s="109"/>
      <c r="E50" s="1192" t="s">
        <v>41</v>
      </c>
      <c r="F50" s="1192"/>
      <c r="G50" s="1192"/>
      <c r="H50" s="1193"/>
      <c r="I50" s="358">
        <v>7232</v>
      </c>
      <c r="J50" s="359">
        <v>5919</v>
      </c>
      <c r="K50" s="359">
        <v>5607</v>
      </c>
      <c r="L50" s="359">
        <v>4620</v>
      </c>
      <c r="M50" s="360">
        <v>3500</v>
      </c>
    </row>
    <row r="51" spans="2:13" ht="27.75" customHeight="1" x14ac:dyDescent="0.15">
      <c r="B51" s="1186"/>
      <c r="C51" s="1187"/>
      <c r="D51" s="106"/>
      <c r="E51" s="1192" t="s">
        <v>42</v>
      </c>
      <c r="F51" s="1192"/>
      <c r="G51" s="1192"/>
      <c r="H51" s="1193"/>
      <c r="I51" s="358">
        <v>222</v>
      </c>
      <c r="J51" s="359">
        <v>253</v>
      </c>
      <c r="K51" s="359">
        <v>204</v>
      </c>
      <c r="L51" s="359">
        <v>174</v>
      </c>
      <c r="M51" s="360">
        <v>190</v>
      </c>
    </row>
    <row r="52" spans="2:13" ht="27.75" customHeight="1" x14ac:dyDescent="0.15">
      <c r="B52" s="1188"/>
      <c r="C52" s="1189"/>
      <c r="D52" s="106"/>
      <c r="E52" s="1192" t="s">
        <v>43</v>
      </c>
      <c r="F52" s="1192"/>
      <c r="G52" s="1192"/>
      <c r="H52" s="1193"/>
      <c r="I52" s="358">
        <v>26665</v>
      </c>
      <c r="J52" s="359">
        <v>26993</v>
      </c>
      <c r="K52" s="359">
        <v>27047</v>
      </c>
      <c r="L52" s="359">
        <v>25725</v>
      </c>
      <c r="M52" s="360">
        <v>26103</v>
      </c>
    </row>
    <row r="53" spans="2:13" ht="27.75" customHeight="1" thickBot="1" x14ac:dyDescent="0.2">
      <c r="B53" s="1199" t="s">
        <v>19</v>
      </c>
      <c r="C53" s="1200"/>
      <c r="D53" s="110"/>
      <c r="E53" s="1201" t="s">
        <v>44</v>
      </c>
      <c r="F53" s="1201"/>
      <c r="G53" s="1201"/>
      <c r="H53" s="1202"/>
      <c r="I53" s="361">
        <v>6836</v>
      </c>
      <c r="J53" s="362">
        <v>6716</v>
      </c>
      <c r="K53" s="362">
        <v>7279</v>
      </c>
      <c r="L53" s="362">
        <v>8067</v>
      </c>
      <c r="M53" s="363">
        <v>8627</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X8AwHUgTirYyWJMMACosZ3M7KMB5RwuA7xmc3bww7o9y91FBbFuKqpfwZFm6qhIsvfHhk2euW2Z2oeULt9XFpA==" saltValue="V+JEjFcgJvKWmVedqETYP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AU78" sqref="AU78:AY7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122">
        <v>2231</v>
      </c>
      <c r="G55" s="122">
        <v>1877</v>
      </c>
      <c r="H55" s="123">
        <v>879</v>
      </c>
    </row>
    <row r="56" spans="2:8" ht="52.5" customHeight="1" x14ac:dyDescent="0.15">
      <c r="B56" s="124"/>
      <c r="C56" s="1213" t="s">
        <v>47</v>
      </c>
      <c r="D56" s="1213"/>
      <c r="E56" s="1214"/>
      <c r="F56" s="125">
        <v>1470</v>
      </c>
      <c r="G56" s="125">
        <v>850</v>
      </c>
      <c r="H56" s="126">
        <v>820</v>
      </c>
    </row>
    <row r="57" spans="2:8" ht="53.25" customHeight="1" x14ac:dyDescent="0.15">
      <c r="B57" s="124"/>
      <c r="C57" s="1215" t="s">
        <v>48</v>
      </c>
      <c r="D57" s="1215"/>
      <c r="E57" s="1216"/>
      <c r="F57" s="127">
        <v>1385</v>
      </c>
      <c r="G57" s="127">
        <v>1406</v>
      </c>
      <c r="H57" s="128">
        <v>1434</v>
      </c>
    </row>
    <row r="58" spans="2:8" ht="45.75" customHeight="1" x14ac:dyDescent="0.15">
      <c r="B58" s="129"/>
      <c r="C58" s="1203" t="s">
        <v>556</v>
      </c>
      <c r="D58" s="1204"/>
      <c r="E58" s="1205"/>
      <c r="F58" s="130">
        <v>162557</v>
      </c>
      <c r="G58" s="130">
        <v>142719</v>
      </c>
      <c r="H58" s="131">
        <v>115310</v>
      </c>
    </row>
    <row r="59" spans="2:8" ht="45.75" customHeight="1" x14ac:dyDescent="0.15">
      <c r="B59" s="129"/>
      <c r="C59" s="1203" t="s">
        <v>557</v>
      </c>
      <c r="D59" s="1204"/>
      <c r="E59" s="1205"/>
      <c r="F59" s="130">
        <v>289438</v>
      </c>
      <c r="G59" s="130">
        <v>231439</v>
      </c>
      <c r="H59" s="131">
        <v>209460</v>
      </c>
    </row>
    <row r="60" spans="2:8" ht="45.75" customHeight="1" x14ac:dyDescent="0.15">
      <c r="B60" s="129"/>
      <c r="C60" s="1203" t="s">
        <v>558</v>
      </c>
      <c r="D60" s="1204"/>
      <c r="E60" s="1205"/>
      <c r="F60" s="130">
        <v>280730</v>
      </c>
      <c r="G60" s="130">
        <v>342676</v>
      </c>
      <c r="H60" s="131">
        <v>390465</v>
      </c>
    </row>
    <row r="61" spans="2:8" ht="45.75" customHeight="1" x14ac:dyDescent="0.15">
      <c r="B61" s="129"/>
      <c r="C61" s="1203" t="s">
        <v>559</v>
      </c>
      <c r="D61" s="1204"/>
      <c r="E61" s="1205"/>
      <c r="F61" s="130">
        <v>28500</v>
      </c>
      <c r="G61" s="130">
        <v>57001</v>
      </c>
      <c r="H61" s="131">
        <v>85503</v>
      </c>
    </row>
    <row r="62" spans="2:8" ht="45.75" customHeight="1" thickBot="1" x14ac:dyDescent="0.2">
      <c r="B62" s="132"/>
      <c r="C62" s="1206" t="s">
        <v>560</v>
      </c>
      <c r="D62" s="1207"/>
      <c r="E62" s="1208"/>
      <c r="F62" s="133">
        <v>26840</v>
      </c>
      <c r="G62" s="133">
        <v>45203</v>
      </c>
      <c r="H62" s="134">
        <v>66499</v>
      </c>
    </row>
    <row r="63" spans="2:8" ht="52.5" customHeight="1" thickBot="1" x14ac:dyDescent="0.2">
      <c r="B63" s="135"/>
      <c r="C63" s="1209" t="s">
        <v>49</v>
      </c>
      <c r="D63" s="1209"/>
      <c r="E63" s="1210"/>
      <c r="F63" s="136">
        <v>5085</v>
      </c>
      <c r="G63" s="136">
        <v>4132</v>
      </c>
      <c r="H63" s="137">
        <v>3133</v>
      </c>
    </row>
    <row r="64" spans="2:8" x14ac:dyDescent="0.15"/>
  </sheetData>
  <sheetProtection algorithmName="SHA-512" hashValue="QWRZY6DcMGBVDVFkTmKAQRuodekgzQNhkowMV+FpaABVOV0h/d1ltPhTwDMfXvBExAZNLvmX03C6iz/aIMHVLg==" saltValue="TMz02IwG4hqrp7GkyXB0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527</v>
      </c>
      <c r="G2" s="151"/>
      <c r="H2" s="152"/>
    </row>
    <row r="3" spans="1:8" x14ac:dyDescent="0.15">
      <c r="A3" s="148" t="s">
        <v>520</v>
      </c>
      <c r="B3" s="153"/>
      <c r="C3" s="154"/>
      <c r="D3" s="155">
        <v>58425</v>
      </c>
      <c r="E3" s="156"/>
      <c r="F3" s="157">
        <v>94081</v>
      </c>
      <c r="G3" s="158"/>
      <c r="H3" s="159"/>
    </row>
    <row r="4" spans="1:8" x14ac:dyDescent="0.15">
      <c r="A4" s="160"/>
      <c r="B4" s="161"/>
      <c r="C4" s="162"/>
      <c r="D4" s="163">
        <v>41561</v>
      </c>
      <c r="E4" s="164"/>
      <c r="F4" s="165">
        <v>48949</v>
      </c>
      <c r="G4" s="166"/>
      <c r="H4" s="167"/>
    </row>
    <row r="5" spans="1:8" x14ac:dyDescent="0.15">
      <c r="A5" s="148" t="s">
        <v>522</v>
      </c>
      <c r="B5" s="153"/>
      <c r="C5" s="154"/>
      <c r="D5" s="155">
        <v>68867</v>
      </c>
      <c r="E5" s="156"/>
      <c r="F5" s="157">
        <v>92632</v>
      </c>
      <c r="G5" s="158"/>
      <c r="H5" s="159"/>
    </row>
    <row r="6" spans="1:8" x14ac:dyDescent="0.15">
      <c r="A6" s="160"/>
      <c r="B6" s="161"/>
      <c r="C6" s="162"/>
      <c r="D6" s="163">
        <v>40655</v>
      </c>
      <c r="E6" s="164"/>
      <c r="F6" s="165">
        <v>47978</v>
      </c>
      <c r="G6" s="166"/>
      <c r="H6" s="167"/>
    </row>
    <row r="7" spans="1:8" x14ac:dyDescent="0.15">
      <c r="A7" s="148" t="s">
        <v>523</v>
      </c>
      <c r="B7" s="153"/>
      <c r="C7" s="154"/>
      <c r="D7" s="155">
        <v>82789</v>
      </c>
      <c r="E7" s="156"/>
      <c r="F7" s="157">
        <v>96469</v>
      </c>
      <c r="G7" s="158"/>
      <c r="H7" s="159"/>
    </row>
    <row r="8" spans="1:8" x14ac:dyDescent="0.15">
      <c r="A8" s="160"/>
      <c r="B8" s="161"/>
      <c r="C8" s="162"/>
      <c r="D8" s="163">
        <v>53216</v>
      </c>
      <c r="E8" s="164"/>
      <c r="F8" s="165">
        <v>49775</v>
      </c>
      <c r="G8" s="166"/>
      <c r="H8" s="167"/>
    </row>
    <row r="9" spans="1:8" x14ac:dyDescent="0.15">
      <c r="A9" s="148" t="s">
        <v>524</v>
      </c>
      <c r="B9" s="153"/>
      <c r="C9" s="154"/>
      <c r="D9" s="155">
        <v>65647</v>
      </c>
      <c r="E9" s="156"/>
      <c r="F9" s="157">
        <v>85743</v>
      </c>
      <c r="G9" s="158"/>
      <c r="H9" s="159"/>
    </row>
    <row r="10" spans="1:8" x14ac:dyDescent="0.15">
      <c r="A10" s="160"/>
      <c r="B10" s="161"/>
      <c r="C10" s="162"/>
      <c r="D10" s="163">
        <v>38660</v>
      </c>
      <c r="E10" s="164"/>
      <c r="F10" s="165">
        <v>45231</v>
      </c>
      <c r="G10" s="166"/>
      <c r="H10" s="167"/>
    </row>
    <row r="11" spans="1:8" x14ac:dyDescent="0.15">
      <c r="A11" s="148" t="s">
        <v>525</v>
      </c>
      <c r="B11" s="153"/>
      <c r="C11" s="154"/>
      <c r="D11" s="155">
        <v>72753</v>
      </c>
      <c r="E11" s="156"/>
      <c r="F11" s="157">
        <v>92509</v>
      </c>
      <c r="G11" s="158"/>
      <c r="H11" s="159"/>
    </row>
    <row r="12" spans="1:8" x14ac:dyDescent="0.15">
      <c r="A12" s="160"/>
      <c r="B12" s="161"/>
      <c r="C12" s="168"/>
      <c r="D12" s="163">
        <v>39500</v>
      </c>
      <c r="E12" s="164"/>
      <c r="F12" s="165">
        <v>52274</v>
      </c>
      <c r="G12" s="166"/>
      <c r="H12" s="167"/>
    </row>
    <row r="13" spans="1:8" x14ac:dyDescent="0.15">
      <c r="A13" s="148"/>
      <c r="B13" s="153"/>
      <c r="C13" s="169"/>
      <c r="D13" s="170">
        <v>69696</v>
      </c>
      <c r="E13" s="171"/>
      <c r="F13" s="172">
        <v>92287</v>
      </c>
      <c r="G13" s="173"/>
      <c r="H13" s="159"/>
    </row>
    <row r="14" spans="1:8" x14ac:dyDescent="0.15">
      <c r="A14" s="160"/>
      <c r="B14" s="161"/>
      <c r="C14" s="162"/>
      <c r="D14" s="163">
        <v>42718</v>
      </c>
      <c r="E14" s="164"/>
      <c r="F14" s="165">
        <v>48841</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2.2799999999999998</v>
      </c>
      <c r="C19" s="174">
        <f>ROUND(VALUE(SUBSTITUTE(実質収支比率等に係る経年分析!G$48,"▲","-")),2)</f>
        <v>2.72</v>
      </c>
      <c r="D19" s="174">
        <f>ROUND(VALUE(SUBSTITUTE(実質収支比率等に係る経年分析!H$48,"▲","-")),2)</f>
        <v>4.78</v>
      </c>
      <c r="E19" s="174">
        <f>ROUND(VALUE(SUBSTITUTE(実質収支比率等に係る経年分析!I$48,"▲","-")),2)</f>
        <v>4.53</v>
      </c>
      <c r="F19" s="174">
        <f>ROUND(VALUE(SUBSTITUTE(実質収支比率等に係る経年分析!J$48,"▲","-")),2)</f>
        <v>2.0299999999999998</v>
      </c>
    </row>
    <row r="20" spans="1:11" x14ac:dyDescent="0.15">
      <c r="A20" s="174" t="s">
        <v>53</v>
      </c>
      <c r="B20" s="174">
        <f>ROUND(VALUE(SUBSTITUTE(実質収支比率等に係る経年分析!F$47,"▲","-")),2)</f>
        <v>17.600000000000001</v>
      </c>
      <c r="C20" s="174">
        <f>ROUND(VALUE(SUBSTITUTE(実質収支比率等に係る経年分析!G$47,"▲","-")),2)</f>
        <v>12.74</v>
      </c>
      <c r="D20" s="174">
        <f>ROUND(VALUE(SUBSTITUTE(実質収支比率等に係る経年分析!H$47,"▲","-")),2)</f>
        <v>14.03</v>
      </c>
      <c r="E20" s="174">
        <f>ROUND(VALUE(SUBSTITUTE(実質収支比率等に係る経年分析!I$47,"▲","-")),2)</f>
        <v>12.16</v>
      </c>
      <c r="F20" s="174">
        <f>ROUND(VALUE(SUBSTITUTE(実質収支比率等に係る経年分析!J$47,"▲","-")),2)</f>
        <v>5.73</v>
      </c>
    </row>
    <row r="21" spans="1:11" x14ac:dyDescent="0.15">
      <c r="A21" s="174" t="s">
        <v>54</v>
      </c>
      <c r="B21" s="174">
        <f>IF(ISNUMBER(VALUE(SUBSTITUTE(実質収支比率等に係る経年分析!F$49,"▲","-"))),ROUND(VALUE(SUBSTITUTE(実質収支比率等に係る経年分析!F$49,"▲","-")),2),NA())</f>
        <v>-1.83</v>
      </c>
      <c r="C21" s="174">
        <f>IF(ISNUMBER(VALUE(SUBSTITUTE(実質収支比率等に係る経年分析!G$49,"▲","-"))),ROUND(VALUE(SUBSTITUTE(実質収支比率等に係る経年分析!G$49,"▲","-")),2),NA())</f>
        <v>-4.01</v>
      </c>
      <c r="D21" s="174">
        <f>IF(ISNUMBER(VALUE(SUBSTITUTE(実質収支比率等に係る経年分析!H$49,"▲","-"))),ROUND(VALUE(SUBSTITUTE(実質収支比率等に係る経年分析!H$49,"▲","-")),2),NA())</f>
        <v>3.83</v>
      </c>
      <c r="E21" s="174">
        <f>IF(ISNUMBER(VALUE(SUBSTITUTE(実質収支比率等に係る経年分析!I$49,"▲","-"))),ROUND(VALUE(SUBSTITUTE(実質収支比率等に係る経年分析!I$49,"▲","-")),2),NA())</f>
        <v>-2.68</v>
      </c>
      <c r="F21" s="174">
        <f>IF(ISNUMBER(VALUE(SUBSTITUTE(実質収支比率等に係る経年分析!J$49,"▲","-"))),ROUND(VALUE(SUBSTITUTE(実質収支比率等に係る経年分析!J$49,"▲","-")),2),NA())</f>
        <v>-9.0399999999999991</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0.37</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公有林整備事業特別会計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2.37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1.1200000000000001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0.39</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0.21</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0.89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1.51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0.79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0.89</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0.52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1.04</v>
      </c>
    </row>
    <row r="34" spans="1:16" x14ac:dyDescent="0.15">
      <c r="A34" s="175" t="str">
        <f>IF(連結実質赤字比率に係る赤字・黒字の構成分析!C$36="",NA(),連結実質赤字比率に係る赤字・黒字の構成分析!C$36)</f>
        <v>工業団地造成事業特別会計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1.3</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2.27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2.71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4.7699999999999996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4.53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2.02</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5.96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7.16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8.26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8.59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7.13</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2215</v>
      </c>
      <c r="E42" s="176"/>
      <c r="F42" s="176"/>
      <c r="G42" s="176">
        <f>'実質公債費比率（分子）の構造'!L$52</f>
        <v>2230</v>
      </c>
      <c r="H42" s="176"/>
      <c r="I42" s="176"/>
      <c r="J42" s="176">
        <f>'実質公債費比率（分子）の構造'!M$52</f>
        <v>2237</v>
      </c>
      <c r="K42" s="176"/>
      <c r="L42" s="176"/>
      <c r="M42" s="176">
        <f>'実質公債費比率（分子）の構造'!N$52</f>
        <v>2242</v>
      </c>
      <c r="N42" s="176"/>
      <c r="O42" s="176"/>
      <c r="P42" s="176">
        <f>'実質公債費比率（分子）の構造'!O$52</f>
        <v>2209</v>
      </c>
    </row>
    <row r="43" spans="1:16" x14ac:dyDescent="0.15">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41</v>
      </c>
      <c r="C44" s="176"/>
      <c r="D44" s="176"/>
      <c r="E44" s="176">
        <f>'実質公債費比率（分子）の構造'!L$50</f>
        <v>5</v>
      </c>
      <c r="F44" s="176"/>
      <c r="G44" s="176"/>
      <c r="H44" s="176">
        <f>'実質公債費比率（分子）の構造'!M$50</f>
        <v>31</v>
      </c>
      <c r="I44" s="176"/>
      <c r="J44" s="176"/>
      <c r="K44" s="176">
        <f>'実質公債費比率（分子）の構造'!N$50</f>
        <v>22</v>
      </c>
      <c r="L44" s="176"/>
      <c r="M44" s="176"/>
      <c r="N44" s="176">
        <f>'実質公債費比率（分子）の構造'!O$50</f>
        <v>61</v>
      </c>
      <c r="O44" s="176"/>
      <c r="P44" s="176"/>
    </row>
    <row r="45" spans="1:16" x14ac:dyDescent="0.15">
      <c r="A45" s="176" t="s">
        <v>63</v>
      </c>
      <c r="B45" s="176">
        <f>'実質公債費比率（分子）の構造'!K$49</f>
        <v>151</v>
      </c>
      <c r="C45" s="176"/>
      <c r="D45" s="176"/>
      <c r="E45" s="176">
        <f>'実質公債費比率（分子）の構造'!L$49</f>
        <v>175</v>
      </c>
      <c r="F45" s="176"/>
      <c r="G45" s="176"/>
      <c r="H45" s="176">
        <f>'実質公債費比率（分子）の構造'!M$49</f>
        <v>148</v>
      </c>
      <c r="I45" s="176"/>
      <c r="J45" s="176"/>
      <c r="K45" s="176">
        <f>'実質公債費比率（分子）の構造'!N$49</f>
        <v>191</v>
      </c>
      <c r="L45" s="176"/>
      <c r="M45" s="176"/>
      <c r="N45" s="176">
        <f>'実質公債費比率（分子）の構造'!O$49</f>
        <v>209</v>
      </c>
      <c r="O45" s="176"/>
      <c r="P45" s="176"/>
    </row>
    <row r="46" spans="1:16" x14ac:dyDescent="0.15">
      <c r="A46" s="176" t="s">
        <v>64</v>
      </c>
      <c r="B46" s="176">
        <f>'実質公債費比率（分子）の構造'!K$48</f>
        <v>869</v>
      </c>
      <c r="C46" s="176"/>
      <c r="D46" s="176"/>
      <c r="E46" s="176">
        <f>'実質公債費比率（分子）の構造'!L$48</f>
        <v>576</v>
      </c>
      <c r="F46" s="176"/>
      <c r="G46" s="176"/>
      <c r="H46" s="176">
        <f>'実質公債費比率（分子）の構造'!M$48</f>
        <v>566</v>
      </c>
      <c r="I46" s="176"/>
      <c r="J46" s="176"/>
      <c r="K46" s="176">
        <f>'実質公債費比率（分子）の構造'!N$48</f>
        <v>538</v>
      </c>
      <c r="L46" s="176"/>
      <c r="M46" s="176"/>
      <c r="N46" s="176">
        <f>'実質公債費比率（分子）の構造'!O$48</f>
        <v>499</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2227</v>
      </c>
      <c r="C49" s="176"/>
      <c r="D49" s="176"/>
      <c r="E49" s="176">
        <f>'実質公債費比率（分子）の構造'!L$45</f>
        <v>2281</v>
      </c>
      <c r="F49" s="176"/>
      <c r="G49" s="176"/>
      <c r="H49" s="176">
        <f>'実質公債費比率（分子）の構造'!M$45</f>
        <v>2350</v>
      </c>
      <c r="I49" s="176"/>
      <c r="J49" s="176"/>
      <c r="K49" s="176">
        <f>'実質公債費比率（分子）の構造'!N$45</f>
        <v>2388</v>
      </c>
      <c r="L49" s="176"/>
      <c r="M49" s="176"/>
      <c r="N49" s="176">
        <f>'実質公債費比率（分子）の構造'!O$45</f>
        <v>2348</v>
      </c>
      <c r="O49" s="176"/>
      <c r="P49" s="176"/>
    </row>
    <row r="50" spans="1:16" x14ac:dyDescent="0.15">
      <c r="A50" s="176" t="s">
        <v>67</v>
      </c>
      <c r="B50" s="176" t="e">
        <f>NA()</f>
        <v>#N/A</v>
      </c>
      <c r="C50" s="176">
        <f>IF(ISNUMBER('実質公債費比率（分子）の構造'!K$53),'実質公債費比率（分子）の構造'!K$53,NA())</f>
        <v>1073</v>
      </c>
      <c r="D50" s="176" t="e">
        <f>NA()</f>
        <v>#N/A</v>
      </c>
      <c r="E50" s="176" t="e">
        <f>NA()</f>
        <v>#N/A</v>
      </c>
      <c r="F50" s="176">
        <f>IF(ISNUMBER('実質公債費比率（分子）の構造'!L$53),'実質公債費比率（分子）の構造'!L$53,NA())</f>
        <v>807</v>
      </c>
      <c r="G50" s="176" t="e">
        <f>NA()</f>
        <v>#N/A</v>
      </c>
      <c r="H50" s="176" t="e">
        <f>NA()</f>
        <v>#N/A</v>
      </c>
      <c r="I50" s="176">
        <f>IF(ISNUMBER('実質公債費比率（分子）の構造'!M$53),'実質公債費比率（分子）の構造'!M$53,NA())</f>
        <v>858</v>
      </c>
      <c r="J50" s="176" t="e">
        <f>NA()</f>
        <v>#N/A</v>
      </c>
      <c r="K50" s="176" t="e">
        <f>NA()</f>
        <v>#N/A</v>
      </c>
      <c r="L50" s="176">
        <f>IF(ISNUMBER('実質公債費比率（分子）の構造'!N$53),'実質公債費比率（分子）の構造'!N$53,NA())</f>
        <v>897</v>
      </c>
      <c r="M50" s="176" t="e">
        <f>NA()</f>
        <v>#N/A</v>
      </c>
      <c r="N50" s="176" t="e">
        <f>NA()</f>
        <v>#N/A</v>
      </c>
      <c r="O50" s="176">
        <f>IF(ISNUMBER('実質公債費比率（分子）の構造'!O$53),'実質公債費比率（分子）の構造'!O$53,NA())</f>
        <v>908</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26665</v>
      </c>
      <c r="E56" s="175"/>
      <c r="F56" s="175"/>
      <c r="G56" s="175">
        <f>'将来負担比率（分子）の構造'!J$52</f>
        <v>26993</v>
      </c>
      <c r="H56" s="175"/>
      <c r="I56" s="175"/>
      <c r="J56" s="175">
        <f>'将来負担比率（分子）の構造'!K$52</f>
        <v>27047</v>
      </c>
      <c r="K56" s="175"/>
      <c r="L56" s="175"/>
      <c r="M56" s="175">
        <f>'将来負担比率（分子）の構造'!L$52</f>
        <v>25725</v>
      </c>
      <c r="N56" s="175"/>
      <c r="O56" s="175"/>
      <c r="P56" s="175">
        <f>'将来負担比率（分子）の構造'!M$52</f>
        <v>26103</v>
      </c>
    </row>
    <row r="57" spans="1:16" x14ac:dyDescent="0.15">
      <c r="A57" s="175" t="s">
        <v>42</v>
      </c>
      <c r="B57" s="175"/>
      <c r="C57" s="175"/>
      <c r="D57" s="175">
        <f>'将来負担比率（分子）の構造'!I$51</f>
        <v>222</v>
      </c>
      <c r="E57" s="175"/>
      <c r="F57" s="175"/>
      <c r="G57" s="175">
        <f>'将来負担比率（分子）の構造'!J$51</f>
        <v>253</v>
      </c>
      <c r="H57" s="175"/>
      <c r="I57" s="175"/>
      <c r="J57" s="175">
        <f>'将来負担比率（分子）の構造'!K$51</f>
        <v>204</v>
      </c>
      <c r="K57" s="175"/>
      <c r="L57" s="175"/>
      <c r="M57" s="175">
        <f>'将来負担比率（分子）の構造'!L$51</f>
        <v>174</v>
      </c>
      <c r="N57" s="175"/>
      <c r="O57" s="175"/>
      <c r="P57" s="175">
        <f>'将来負担比率（分子）の構造'!M$51</f>
        <v>190</v>
      </c>
    </row>
    <row r="58" spans="1:16" x14ac:dyDescent="0.15">
      <c r="A58" s="175" t="s">
        <v>41</v>
      </c>
      <c r="B58" s="175"/>
      <c r="C58" s="175"/>
      <c r="D58" s="175">
        <f>'将来負担比率（分子）の構造'!I$50</f>
        <v>7232</v>
      </c>
      <c r="E58" s="175"/>
      <c r="F58" s="175"/>
      <c r="G58" s="175">
        <f>'将来負担比率（分子）の構造'!J$50</f>
        <v>5919</v>
      </c>
      <c r="H58" s="175"/>
      <c r="I58" s="175"/>
      <c r="J58" s="175">
        <f>'将来負担比率（分子）の構造'!K$50</f>
        <v>5607</v>
      </c>
      <c r="K58" s="175"/>
      <c r="L58" s="175"/>
      <c r="M58" s="175">
        <f>'将来負担比率（分子）の構造'!L$50</f>
        <v>4620</v>
      </c>
      <c r="N58" s="175"/>
      <c r="O58" s="175"/>
      <c r="P58" s="175">
        <f>'将来負担比率（分子）の構造'!M$50</f>
        <v>3500</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4339</v>
      </c>
      <c r="C62" s="175"/>
      <c r="D62" s="175"/>
      <c r="E62" s="175">
        <f>'将来負担比率（分子）の構造'!J$45</f>
        <v>4188</v>
      </c>
      <c r="F62" s="175"/>
      <c r="G62" s="175"/>
      <c r="H62" s="175">
        <f>'将来負担比率（分子）の構造'!K$45</f>
        <v>4068</v>
      </c>
      <c r="I62" s="175"/>
      <c r="J62" s="175"/>
      <c r="K62" s="175">
        <f>'将来負担比率（分子）の構造'!L$45</f>
        <v>4001</v>
      </c>
      <c r="L62" s="175"/>
      <c r="M62" s="175"/>
      <c r="N62" s="175">
        <f>'将来負担比率（分子）の構造'!M$45</f>
        <v>3959</v>
      </c>
      <c r="O62" s="175"/>
      <c r="P62" s="175"/>
    </row>
    <row r="63" spans="1:16" x14ac:dyDescent="0.15">
      <c r="A63" s="175" t="s">
        <v>34</v>
      </c>
      <c r="B63" s="175">
        <f>'将来負担比率（分子）の構造'!I$44</f>
        <v>2299</v>
      </c>
      <c r="C63" s="175"/>
      <c r="D63" s="175"/>
      <c r="E63" s="175">
        <f>'将来負担比率（分子）の構造'!J$44</f>
        <v>2342</v>
      </c>
      <c r="F63" s="175"/>
      <c r="G63" s="175"/>
      <c r="H63" s="175">
        <f>'将来負担比率（分子）の構造'!K$44</f>
        <v>3098</v>
      </c>
      <c r="I63" s="175"/>
      <c r="J63" s="175"/>
      <c r="K63" s="175">
        <f>'将来負担比率（分子）の構造'!L$44</f>
        <v>2983</v>
      </c>
      <c r="L63" s="175"/>
      <c r="M63" s="175"/>
      <c r="N63" s="175">
        <f>'将来負担比率（分子）の構造'!M$44</f>
        <v>2881</v>
      </c>
      <c r="O63" s="175"/>
      <c r="P63" s="175"/>
    </row>
    <row r="64" spans="1:16" x14ac:dyDescent="0.15">
      <c r="A64" s="175" t="s">
        <v>33</v>
      </c>
      <c r="B64" s="175">
        <f>'将来負担比率（分子）の構造'!I$43</f>
        <v>8784</v>
      </c>
      <c r="C64" s="175"/>
      <c r="D64" s="175"/>
      <c r="E64" s="175">
        <f>'将来負担比率（分子）の構造'!J$43</f>
        <v>7450</v>
      </c>
      <c r="F64" s="175"/>
      <c r="G64" s="175"/>
      <c r="H64" s="175">
        <f>'将来負担比率（分子）の構造'!K$43</f>
        <v>6299</v>
      </c>
      <c r="I64" s="175"/>
      <c r="J64" s="175"/>
      <c r="K64" s="175">
        <f>'将来負担比率（分子）の構造'!L$43</f>
        <v>5212</v>
      </c>
      <c r="L64" s="175"/>
      <c r="M64" s="175"/>
      <c r="N64" s="175">
        <f>'将来負担比率（分子）の構造'!M$43</f>
        <v>5421</v>
      </c>
      <c r="O64" s="175"/>
      <c r="P64" s="175"/>
    </row>
    <row r="65" spans="1:16" x14ac:dyDescent="0.15">
      <c r="A65" s="175" t="s">
        <v>32</v>
      </c>
      <c r="B65" s="175">
        <f>'将来負担比率（分子）の構造'!I$42</f>
        <v>17</v>
      </c>
      <c r="C65" s="175"/>
      <c r="D65" s="175"/>
      <c r="E65" s="175">
        <f>'将来負担比率（分子）の構造'!J$42</f>
        <v>13</v>
      </c>
      <c r="F65" s="175"/>
      <c r="G65" s="175"/>
      <c r="H65" s="175">
        <f>'将来負担比率（分子）の構造'!K$42</f>
        <v>8</v>
      </c>
      <c r="I65" s="175"/>
      <c r="J65" s="175"/>
      <c r="K65" s="175">
        <f>'将来負担比率（分子）の構造'!L$42</f>
        <v>6</v>
      </c>
      <c r="L65" s="175"/>
      <c r="M65" s="175"/>
      <c r="N65" s="175">
        <f>'将来負担比率（分子）の構造'!M$42</f>
        <v>4</v>
      </c>
      <c r="O65" s="175"/>
      <c r="P65" s="175"/>
    </row>
    <row r="66" spans="1:16" x14ac:dyDescent="0.15">
      <c r="A66" s="175" t="s">
        <v>31</v>
      </c>
      <c r="B66" s="175">
        <f>'将来負担比率（分子）の構造'!I$41</f>
        <v>25515</v>
      </c>
      <c r="C66" s="175"/>
      <c r="D66" s="175"/>
      <c r="E66" s="175">
        <f>'将来負担比率（分子）の構造'!J$41</f>
        <v>25889</v>
      </c>
      <c r="F66" s="175"/>
      <c r="G66" s="175"/>
      <c r="H66" s="175">
        <f>'将来負担比率（分子）の構造'!K$41</f>
        <v>26664</v>
      </c>
      <c r="I66" s="175"/>
      <c r="J66" s="175"/>
      <c r="K66" s="175">
        <f>'将来負担比率（分子）の構造'!L$41</f>
        <v>26384</v>
      </c>
      <c r="L66" s="175"/>
      <c r="M66" s="175"/>
      <c r="N66" s="175">
        <f>'将来負担比率（分子）の構造'!M$41</f>
        <v>26156</v>
      </c>
      <c r="O66" s="175"/>
      <c r="P66" s="175"/>
    </row>
    <row r="67" spans="1:16" x14ac:dyDescent="0.15">
      <c r="A67" s="175" t="s">
        <v>71</v>
      </c>
      <c r="B67" s="175" t="e">
        <f>NA()</f>
        <v>#N/A</v>
      </c>
      <c r="C67" s="175">
        <f>IF(ISNUMBER('将来負担比率（分子）の構造'!I$53), IF('将来負担比率（分子）の構造'!I$53 &lt; 0, 0, '将来負担比率（分子）の構造'!I$53), NA())</f>
        <v>6836</v>
      </c>
      <c r="D67" s="175" t="e">
        <f>NA()</f>
        <v>#N/A</v>
      </c>
      <c r="E67" s="175" t="e">
        <f>NA()</f>
        <v>#N/A</v>
      </c>
      <c r="F67" s="175">
        <f>IF(ISNUMBER('将来負担比率（分子）の構造'!J$53), IF('将来負担比率（分子）の構造'!J$53 &lt; 0, 0, '将来負担比率（分子）の構造'!J$53), NA())</f>
        <v>6716</v>
      </c>
      <c r="G67" s="175" t="e">
        <f>NA()</f>
        <v>#N/A</v>
      </c>
      <c r="H67" s="175" t="e">
        <f>NA()</f>
        <v>#N/A</v>
      </c>
      <c r="I67" s="175">
        <f>IF(ISNUMBER('将来負担比率（分子）の構造'!K$53), IF('将来負担比率（分子）の構造'!K$53 &lt; 0, 0, '将来負担比率（分子）の構造'!K$53), NA())</f>
        <v>7279</v>
      </c>
      <c r="J67" s="175" t="e">
        <f>NA()</f>
        <v>#N/A</v>
      </c>
      <c r="K67" s="175" t="e">
        <f>NA()</f>
        <v>#N/A</v>
      </c>
      <c r="L67" s="175">
        <f>IF(ISNUMBER('将来負担比率（分子）の構造'!L$53), IF('将来負担比率（分子）の構造'!L$53 &lt; 0, 0, '将来負担比率（分子）の構造'!L$53), NA())</f>
        <v>8067</v>
      </c>
      <c r="M67" s="175" t="e">
        <f>NA()</f>
        <v>#N/A</v>
      </c>
      <c r="N67" s="175" t="e">
        <f>NA()</f>
        <v>#N/A</v>
      </c>
      <c r="O67" s="175">
        <f>IF(ISNUMBER('将来負担比率（分子）の構造'!M$53), IF('将来負担比率（分子）の構造'!M$53 &lt; 0, 0, '将来負担比率（分子）の構造'!M$53), NA())</f>
        <v>8627</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2231</v>
      </c>
      <c r="C72" s="179">
        <f>基金残高に係る経年分析!G55</f>
        <v>1877</v>
      </c>
      <c r="D72" s="179">
        <f>基金残高に係る経年分析!H55</f>
        <v>879</v>
      </c>
    </row>
    <row r="73" spans="1:16" x14ac:dyDescent="0.15">
      <c r="A73" s="178" t="s">
        <v>74</v>
      </c>
      <c r="B73" s="179">
        <f>基金残高に係る経年分析!F56</f>
        <v>1470</v>
      </c>
      <c r="C73" s="179">
        <f>基金残高に係る経年分析!G56</f>
        <v>850</v>
      </c>
      <c r="D73" s="179">
        <f>基金残高に係る経年分析!H56</f>
        <v>820</v>
      </c>
    </row>
    <row r="74" spans="1:16" x14ac:dyDescent="0.15">
      <c r="A74" s="178" t="s">
        <v>75</v>
      </c>
      <c r="B74" s="179">
        <f>基金残高に係る経年分析!F57</f>
        <v>1385</v>
      </c>
      <c r="C74" s="179">
        <f>基金残高に係る経年分析!G57</f>
        <v>1406</v>
      </c>
      <c r="D74" s="179">
        <f>基金残高に係る経年分析!H57</f>
        <v>1434</v>
      </c>
    </row>
  </sheetData>
  <sheetProtection algorithmName="SHA-512" hashValue="Hk4mtUkLXL+TIyw+GX5OqiXKzkTJLgGuHI8SeRaV1DURw81S/8P/fWMOImKytBsiYEzoQKHu4XHmuQKyL2/y5g==" saltValue="5+cIShbg6jvMLgjrFSuV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5003587</v>
      </c>
      <c r="S5" s="613"/>
      <c r="T5" s="613"/>
      <c r="U5" s="613"/>
      <c r="V5" s="613"/>
      <c r="W5" s="613"/>
      <c r="X5" s="613"/>
      <c r="Y5" s="614"/>
      <c r="Z5" s="615">
        <v>16.899999999999999</v>
      </c>
      <c r="AA5" s="615"/>
      <c r="AB5" s="615"/>
      <c r="AC5" s="615"/>
      <c r="AD5" s="616">
        <v>5003587</v>
      </c>
      <c r="AE5" s="616"/>
      <c r="AF5" s="616"/>
      <c r="AG5" s="616"/>
      <c r="AH5" s="616"/>
      <c r="AI5" s="616"/>
      <c r="AJ5" s="616"/>
      <c r="AK5" s="616"/>
      <c r="AL5" s="617">
        <v>32.5</v>
      </c>
      <c r="AM5" s="618"/>
      <c r="AN5" s="618"/>
      <c r="AO5" s="619"/>
      <c r="AP5" s="609" t="s">
        <v>216</v>
      </c>
      <c r="AQ5" s="610"/>
      <c r="AR5" s="610"/>
      <c r="AS5" s="610"/>
      <c r="AT5" s="610"/>
      <c r="AU5" s="610"/>
      <c r="AV5" s="610"/>
      <c r="AW5" s="610"/>
      <c r="AX5" s="610"/>
      <c r="AY5" s="610"/>
      <c r="AZ5" s="610"/>
      <c r="BA5" s="610"/>
      <c r="BB5" s="610"/>
      <c r="BC5" s="610"/>
      <c r="BD5" s="610"/>
      <c r="BE5" s="610"/>
      <c r="BF5" s="611"/>
      <c r="BG5" s="623">
        <v>4960348</v>
      </c>
      <c r="BH5" s="624"/>
      <c r="BI5" s="624"/>
      <c r="BJ5" s="624"/>
      <c r="BK5" s="624"/>
      <c r="BL5" s="624"/>
      <c r="BM5" s="624"/>
      <c r="BN5" s="625"/>
      <c r="BO5" s="626">
        <v>99.1</v>
      </c>
      <c r="BP5" s="626"/>
      <c r="BQ5" s="626"/>
      <c r="BR5" s="626"/>
      <c r="BS5" s="627">
        <v>79965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290902</v>
      </c>
      <c r="S6" s="624"/>
      <c r="T6" s="624"/>
      <c r="U6" s="624"/>
      <c r="V6" s="624"/>
      <c r="W6" s="624"/>
      <c r="X6" s="624"/>
      <c r="Y6" s="625"/>
      <c r="Z6" s="626">
        <v>1</v>
      </c>
      <c r="AA6" s="626"/>
      <c r="AB6" s="626"/>
      <c r="AC6" s="626"/>
      <c r="AD6" s="627">
        <v>290902</v>
      </c>
      <c r="AE6" s="627"/>
      <c r="AF6" s="627"/>
      <c r="AG6" s="627"/>
      <c r="AH6" s="627"/>
      <c r="AI6" s="627"/>
      <c r="AJ6" s="627"/>
      <c r="AK6" s="627"/>
      <c r="AL6" s="628">
        <v>1.9</v>
      </c>
      <c r="AM6" s="629"/>
      <c r="AN6" s="629"/>
      <c r="AO6" s="630"/>
      <c r="AP6" s="620" t="s">
        <v>221</v>
      </c>
      <c r="AQ6" s="621"/>
      <c r="AR6" s="621"/>
      <c r="AS6" s="621"/>
      <c r="AT6" s="621"/>
      <c r="AU6" s="621"/>
      <c r="AV6" s="621"/>
      <c r="AW6" s="621"/>
      <c r="AX6" s="621"/>
      <c r="AY6" s="621"/>
      <c r="AZ6" s="621"/>
      <c r="BA6" s="621"/>
      <c r="BB6" s="621"/>
      <c r="BC6" s="621"/>
      <c r="BD6" s="621"/>
      <c r="BE6" s="621"/>
      <c r="BF6" s="622"/>
      <c r="BG6" s="623">
        <v>4960348</v>
      </c>
      <c r="BH6" s="624"/>
      <c r="BI6" s="624"/>
      <c r="BJ6" s="624"/>
      <c r="BK6" s="624"/>
      <c r="BL6" s="624"/>
      <c r="BM6" s="624"/>
      <c r="BN6" s="625"/>
      <c r="BO6" s="626">
        <v>99.1</v>
      </c>
      <c r="BP6" s="626"/>
      <c r="BQ6" s="626"/>
      <c r="BR6" s="626"/>
      <c r="BS6" s="627">
        <v>79965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237364</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237364</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1401</v>
      </c>
      <c r="S7" s="624"/>
      <c r="T7" s="624"/>
      <c r="U7" s="624"/>
      <c r="V7" s="624"/>
      <c r="W7" s="624"/>
      <c r="X7" s="624"/>
      <c r="Y7" s="625"/>
      <c r="Z7" s="626">
        <v>0</v>
      </c>
      <c r="AA7" s="626"/>
      <c r="AB7" s="626"/>
      <c r="AC7" s="626"/>
      <c r="AD7" s="627">
        <v>1401</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2012821</v>
      </c>
      <c r="BH7" s="624"/>
      <c r="BI7" s="624"/>
      <c r="BJ7" s="624"/>
      <c r="BK7" s="624"/>
      <c r="BL7" s="624"/>
      <c r="BM7" s="624"/>
      <c r="BN7" s="625"/>
      <c r="BO7" s="626">
        <v>40.200000000000003</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3584863</v>
      </c>
      <c r="CS7" s="624"/>
      <c r="CT7" s="624"/>
      <c r="CU7" s="624"/>
      <c r="CV7" s="624"/>
      <c r="CW7" s="624"/>
      <c r="CX7" s="624"/>
      <c r="CY7" s="625"/>
      <c r="CZ7" s="626">
        <v>12.3</v>
      </c>
      <c r="DA7" s="626"/>
      <c r="DB7" s="626"/>
      <c r="DC7" s="626"/>
      <c r="DD7" s="632">
        <v>92392</v>
      </c>
      <c r="DE7" s="624"/>
      <c r="DF7" s="624"/>
      <c r="DG7" s="624"/>
      <c r="DH7" s="624"/>
      <c r="DI7" s="624"/>
      <c r="DJ7" s="624"/>
      <c r="DK7" s="624"/>
      <c r="DL7" s="624"/>
      <c r="DM7" s="624"/>
      <c r="DN7" s="624"/>
      <c r="DO7" s="624"/>
      <c r="DP7" s="625"/>
      <c r="DQ7" s="632">
        <v>3050573</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18607</v>
      </c>
      <c r="S8" s="624"/>
      <c r="T8" s="624"/>
      <c r="U8" s="624"/>
      <c r="V8" s="624"/>
      <c r="W8" s="624"/>
      <c r="X8" s="624"/>
      <c r="Y8" s="625"/>
      <c r="Z8" s="626">
        <v>0.1</v>
      </c>
      <c r="AA8" s="626"/>
      <c r="AB8" s="626"/>
      <c r="AC8" s="626"/>
      <c r="AD8" s="627">
        <v>18607</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77608</v>
      </c>
      <c r="BH8" s="624"/>
      <c r="BI8" s="624"/>
      <c r="BJ8" s="624"/>
      <c r="BK8" s="624"/>
      <c r="BL8" s="624"/>
      <c r="BM8" s="624"/>
      <c r="BN8" s="625"/>
      <c r="BO8" s="626">
        <v>1.6</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9254881</v>
      </c>
      <c r="CS8" s="624"/>
      <c r="CT8" s="624"/>
      <c r="CU8" s="624"/>
      <c r="CV8" s="624"/>
      <c r="CW8" s="624"/>
      <c r="CX8" s="624"/>
      <c r="CY8" s="625"/>
      <c r="CZ8" s="626">
        <v>31.7</v>
      </c>
      <c r="DA8" s="626"/>
      <c r="DB8" s="626"/>
      <c r="DC8" s="626"/>
      <c r="DD8" s="632">
        <v>246477</v>
      </c>
      <c r="DE8" s="624"/>
      <c r="DF8" s="624"/>
      <c r="DG8" s="624"/>
      <c r="DH8" s="624"/>
      <c r="DI8" s="624"/>
      <c r="DJ8" s="624"/>
      <c r="DK8" s="624"/>
      <c r="DL8" s="624"/>
      <c r="DM8" s="624"/>
      <c r="DN8" s="624"/>
      <c r="DO8" s="624"/>
      <c r="DP8" s="625"/>
      <c r="DQ8" s="632">
        <v>5423833</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20150</v>
      </c>
      <c r="S9" s="624"/>
      <c r="T9" s="624"/>
      <c r="U9" s="624"/>
      <c r="V9" s="624"/>
      <c r="W9" s="624"/>
      <c r="X9" s="624"/>
      <c r="Y9" s="625"/>
      <c r="Z9" s="626">
        <v>0.1</v>
      </c>
      <c r="AA9" s="626"/>
      <c r="AB9" s="626"/>
      <c r="AC9" s="626"/>
      <c r="AD9" s="627">
        <v>20150</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1739593</v>
      </c>
      <c r="BH9" s="624"/>
      <c r="BI9" s="624"/>
      <c r="BJ9" s="624"/>
      <c r="BK9" s="624"/>
      <c r="BL9" s="624"/>
      <c r="BM9" s="624"/>
      <c r="BN9" s="625"/>
      <c r="BO9" s="626">
        <v>34.799999999999997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1809326</v>
      </c>
      <c r="CS9" s="624"/>
      <c r="CT9" s="624"/>
      <c r="CU9" s="624"/>
      <c r="CV9" s="624"/>
      <c r="CW9" s="624"/>
      <c r="CX9" s="624"/>
      <c r="CY9" s="625"/>
      <c r="CZ9" s="626">
        <v>6.2</v>
      </c>
      <c r="DA9" s="626"/>
      <c r="DB9" s="626"/>
      <c r="DC9" s="626"/>
      <c r="DD9" s="632">
        <v>79341</v>
      </c>
      <c r="DE9" s="624"/>
      <c r="DF9" s="624"/>
      <c r="DG9" s="624"/>
      <c r="DH9" s="624"/>
      <c r="DI9" s="624"/>
      <c r="DJ9" s="624"/>
      <c r="DK9" s="624"/>
      <c r="DL9" s="624"/>
      <c r="DM9" s="624"/>
      <c r="DN9" s="624"/>
      <c r="DO9" s="624"/>
      <c r="DP9" s="625"/>
      <c r="DQ9" s="632">
        <v>1551758</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109958</v>
      </c>
      <c r="BH10" s="624"/>
      <c r="BI10" s="624"/>
      <c r="BJ10" s="624"/>
      <c r="BK10" s="624"/>
      <c r="BL10" s="624"/>
      <c r="BM10" s="624"/>
      <c r="BN10" s="625"/>
      <c r="BO10" s="626">
        <v>2.2000000000000002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26288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26288</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1140101</v>
      </c>
      <c r="S11" s="624"/>
      <c r="T11" s="624"/>
      <c r="U11" s="624"/>
      <c r="V11" s="624"/>
      <c r="W11" s="624"/>
      <c r="X11" s="624"/>
      <c r="Y11" s="625"/>
      <c r="Z11" s="628">
        <v>3.8</v>
      </c>
      <c r="AA11" s="629"/>
      <c r="AB11" s="629"/>
      <c r="AC11" s="635"/>
      <c r="AD11" s="632">
        <v>1140101</v>
      </c>
      <c r="AE11" s="624"/>
      <c r="AF11" s="624"/>
      <c r="AG11" s="624"/>
      <c r="AH11" s="624"/>
      <c r="AI11" s="624"/>
      <c r="AJ11" s="624"/>
      <c r="AK11" s="625"/>
      <c r="AL11" s="628">
        <v>7.4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85662</v>
      </c>
      <c r="BH11" s="624"/>
      <c r="BI11" s="624"/>
      <c r="BJ11" s="624"/>
      <c r="BK11" s="624"/>
      <c r="BL11" s="624"/>
      <c r="BM11" s="624"/>
      <c r="BN11" s="625"/>
      <c r="BO11" s="626">
        <v>1.7</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1452093</v>
      </c>
      <c r="CS11" s="624"/>
      <c r="CT11" s="624"/>
      <c r="CU11" s="624"/>
      <c r="CV11" s="624"/>
      <c r="CW11" s="624"/>
      <c r="CX11" s="624"/>
      <c r="CY11" s="625"/>
      <c r="CZ11" s="626">
        <v>5</v>
      </c>
      <c r="DA11" s="626"/>
      <c r="DB11" s="626"/>
      <c r="DC11" s="626"/>
      <c r="DD11" s="632">
        <v>114391</v>
      </c>
      <c r="DE11" s="624"/>
      <c r="DF11" s="624"/>
      <c r="DG11" s="624"/>
      <c r="DH11" s="624"/>
      <c r="DI11" s="624"/>
      <c r="DJ11" s="624"/>
      <c r="DK11" s="624"/>
      <c r="DL11" s="624"/>
      <c r="DM11" s="624"/>
      <c r="DN11" s="624"/>
      <c r="DO11" s="624"/>
      <c r="DP11" s="625"/>
      <c r="DQ11" s="632">
        <v>794410</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2392737</v>
      </c>
      <c r="BH12" s="624"/>
      <c r="BI12" s="624"/>
      <c r="BJ12" s="624"/>
      <c r="BK12" s="624"/>
      <c r="BL12" s="624"/>
      <c r="BM12" s="624"/>
      <c r="BN12" s="625"/>
      <c r="BO12" s="626">
        <v>47.8</v>
      </c>
      <c r="BP12" s="626"/>
      <c r="BQ12" s="626"/>
      <c r="BR12" s="626"/>
      <c r="BS12" s="627">
        <v>79965</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1425944</v>
      </c>
      <c r="CS12" s="624"/>
      <c r="CT12" s="624"/>
      <c r="CU12" s="624"/>
      <c r="CV12" s="624"/>
      <c r="CW12" s="624"/>
      <c r="CX12" s="624"/>
      <c r="CY12" s="625"/>
      <c r="CZ12" s="626">
        <v>4.9000000000000004</v>
      </c>
      <c r="DA12" s="626"/>
      <c r="DB12" s="626"/>
      <c r="DC12" s="626"/>
      <c r="DD12" s="632">
        <v>177109</v>
      </c>
      <c r="DE12" s="624"/>
      <c r="DF12" s="624"/>
      <c r="DG12" s="624"/>
      <c r="DH12" s="624"/>
      <c r="DI12" s="624"/>
      <c r="DJ12" s="624"/>
      <c r="DK12" s="624"/>
      <c r="DL12" s="624"/>
      <c r="DM12" s="624"/>
      <c r="DN12" s="624"/>
      <c r="DO12" s="624"/>
      <c r="DP12" s="625"/>
      <c r="DQ12" s="632">
        <v>974187</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2363195</v>
      </c>
      <c r="BH13" s="624"/>
      <c r="BI13" s="624"/>
      <c r="BJ13" s="624"/>
      <c r="BK13" s="624"/>
      <c r="BL13" s="624"/>
      <c r="BM13" s="624"/>
      <c r="BN13" s="625"/>
      <c r="BO13" s="626">
        <v>47.2</v>
      </c>
      <c r="BP13" s="626"/>
      <c r="BQ13" s="626"/>
      <c r="BR13" s="626"/>
      <c r="BS13" s="627">
        <v>79965</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3694166</v>
      </c>
      <c r="CS13" s="624"/>
      <c r="CT13" s="624"/>
      <c r="CU13" s="624"/>
      <c r="CV13" s="624"/>
      <c r="CW13" s="624"/>
      <c r="CX13" s="624"/>
      <c r="CY13" s="625"/>
      <c r="CZ13" s="626">
        <v>12.6</v>
      </c>
      <c r="DA13" s="626"/>
      <c r="DB13" s="626"/>
      <c r="DC13" s="626"/>
      <c r="DD13" s="632">
        <v>1888938</v>
      </c>
      <c r="DE13" s="624"/>
      <c r="DF13" s="624"/>
      <c r="DG13" s="624"/>
      <c r="DH13" s="624"/>
      <c r="DI13" s="624"/>
      <c r="DJ13" s="624"/>
      <c r="DK13" s="624"/>
      <c r="DL13" s="624"/>
      <c r="DM13" s="624"/>
      <c r="DN13" s="624"/>
      <c r="DO13" s="624"/>
      <c r="DP13" s="625"/>
      <c r="DQ13" s="632">
        <v>1831234</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v>3160</v>
      </c>
      <c r="S14" s="624"/>
      <c r="T14" s="624"/>
      <c r="U14" s="624"/>
      <c r="V14" s="624"/>
      <c r="W14" s="624"/>
      <c r="X14" s="624"/>
      <c r="Y14" s="625"/>
      <c r="Z14" s="626">
        <v>0</v>
      </c>
      <c r="AA14" s="626"/>
      <c r="AB14" s="626"/>
      <c r="AC14" s="626"/>
      <c r="AD14" s="627">
        <v>3160</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191591</v>
      </c>
      <c r="BH14" s="624"/>
      <c r="BI14" s="624"/>
      <c r="BJ14" s="624"/>
      <c r="BK14" s="624"/>
      <c r="BL14" s="624"/>
      <c r="BM14" s="624"/>
      <c r="BN14" s="625"/>
      <c r="BO14" s="626">
        <v>3.8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953328</v>
      </c>
      <c r="CS14" s="624"/>
      <c r="CT14" s="624"/>
      <c r="CU14" s="624"/>
      <c r="CV14" s="624"/>
      <c r="CW14" s="624"/>
      <c r="CX14" s="624"/>
      <c r="CY14" s="625"/>
      <c r="CZ14" s="626">
        <v>3.3</v>
      </c>
      <c r="DA14" s="626"/>
      <c r="DB14" s="626"/>
      <c r="DC14" s="626"/>
      <c r="DD14" s="632">
        <v>21665</v>
      </c>
      <c r="DE14" s="624"/>
      <c r="DF14" s="624"/>
      <c r="DG14" s="624"/>
      <c r="DH14" s="624"/>
      <c r="DI14" s="624"/>
      <c r="DJ14" s="624"/>
      <c r="DK14" s="624"/>
      <c r="DL14" s="624"/>
      <c r="DM14" s="624"/>
      <c r="DN14" s="624"/>
      <c r="DO14" s="624"/>
      <c r="DP14" s="625"/>
      <c r="DQ14" s="632">
        <v>909551</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363199</v>
      </c>
      <c r="BH15" s="624"/>
      <c r="BI15" s="624"/>
      <c r="BJ15" s="624"/>
      <c r="BK15" s="624"/>
      <c r="BL15" s="624"/>
      <c r="BM15" s="624"/>
      <c r="BN15" s="625"/>
      <c r="BO15" s="626">
        <v>7.3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3109403</v>
      </c>
      <c r="CS15" s="624"/>
      <c r="CT15" s="624"/>
      <c r="CU15" s="624"/>
      <c r="CV15" s="624"/>
      <c r="CW15" s="624"/>
      <c r="CX15" s="624"/>
      <c r="CY15" s="625"/>
      <c r="CZ15" s="626">
        <v>10.6</v>
      </c>
      <c r="DA15" s="626"/>
      <c r="DB15" s="626"/>
      <c r="DC15" s="626"/>
      <c r="DD15" s="632">
        <v>605826</v>
      </c>
      <c r="DE15" s="624"/>
      <c r="DF15" s="624"/>
      <c r="DG15" s="624"/>
      <c r="DH15" s="624"/>
      <c r="DI15" s="624"/>
      <c r="DJ15" s="624"/>
      <c r="DK15" s="624"/>
      <c r="DL15" s="624"/>
      <c r="DM15" s="624"/>
      <c r="DN15" s="624"/>
      <c r="DO15" s="624"/>
      <c r="DP15" s="625"/>
      <c r="DQ15" s="632">
        <v>2614174</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23237</v>
      </c>
      <c r="S16" s="624"/>
      <c r="T16" s="624"/>
      <c r="U16" s="624"/>
      <c r="V16" s="624"/>
      <c r="W16" s="624"/>
      <c r="X16" s="624"/>
      <c r="Y16" s="625"/>
      <c r="Z16" s="626">
        <v>0.1</v>
      </c>
      <c r="AA16" s="626"/>
      <c r="AB16" s="626"/>
      <c r="AC16" s="626"/>
      <c r="AD16" s="627">
        <v>23237</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1338627</v>
      </c>
      <c r="CS16" s="624"/>
      <c r="CT16" s="624"/>
      <c r="CU16" s="624"/>
      <c r="CV16" s="624"/>
      <c r="CW16" s="624"/>
      <c r="CX16" s="624"/>
      <c r="CY16" s="625"/>
      <c r="CZ16" s="626">
        <v>4.5999999999999996</v>
      </c>
      <c r="DA16" s="626"/>
      <c r="DB16" s="626"/>
      <c r="DC16" s="626"/>
      <c r="DD16" s="632" t="s">
        <v>122</v>
      </c>
      <c r="DE16" s="624"/>
      <c r="DF16" s="624"/>
      <c r="DG16" s="624"/>
      <c r="DH16" s="624"/>
      <c r="DI16" s="624"/>
      <c r="DJ16" s="624"/>
      <c r="DK16" s="624"/>
      <c r="DL16" s="624"/>
      <c r="DM16" s="624"/>
      <c r="DN16" s="624"/>
      <c r="DO16" s="624"/>
      <c r="DP16" s="625"/>
      <c r="DQ16" s="632">
        <v>246751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105227</v>
      </c>
      <c r="S17" s="624"/>
      <c r="T17" s="624"/>
      <c r="U17" s="624"/>
      <c r="V17" s="624"/>
      <c r="W17" s="624"/>
      <c r="X17" s="624"/>
      <c r="Y17" s="625"/>
      <c r="Z17" s="626">
        <v>0.4</v>
      </c>
      <c r="AA17" s="626"/>
      <c r="AB17" s="626"/>
      <c r="AC17" s="626"/>
      <c r="AD17" s="627">
        <v>105227</v>
      </c>
      <c r="AE17" s="627"/>
      <c r="AF17" s="627"/>
      <c r="AG17" s="627"/>
      <c r="AH17" s="627"/>
      <c r="AI17" s="627"/>
      <c r="AJ17" s="627"/>
      <c r="AK17" s="627"/>
      <c r="AL17" s="628">
        <v>0.7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2347866</v>
      </c>
      <c r="CS17" s="624"/>
      <c r="CT17" s="624"/>
      <c r="CU17" s="624"/>
      <c r="CV17" s="624"/>
      <c r="CW17" s="624"/>
      <c r="CX17" s="624"/>
      <c r="CY17" s="625"/>
      <c r="CZ17" s="626">
        <v>8</v>
      </c>
      <c r="DA17" s="626"/>
      <c r="DB17" s="626"/>
      <c r="DC17" s="626"/>
      <c r="DD17" s="632" t="s">
        <v>122</v>
      </c>
      <c r="DE17" s="624"/>
      <c r="DF17" s="624"/>
      <c r="DG17" s="624"/>
      <c r="DH17" s="624"/>
      <c r="DI17" s="624"/>
      <c r="DJ17" s="624"/>
      <c r="DK17" s="624"/>
      <c r="DL17" s="624"/>
      <c r="DM17" s="624"/>
      <c r="DN17" s="624"/>
      <c r="DO17" s="624"/>
      <c r="DP17" s="625"/>
      <c r="DQ17" s="632">
        <v>2320524</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43914</v>
      </c>
      <c r="S18" s="624"/>
      <c r="T18" s="624"/>
      <c r="U18" s="624"/>
      <c r="V18" s="624"/>
      <c r="W18" s="624"/>
      <c r="X18" s="624"/>
      <c r="Y18" s="625"/>
      <c r="Z18" s="626">
        <v>0.1</v>
      </c>
      <c r="AA18" s="626"/>
      <c r="AB18" s="626"/>
      <c r="AC18" s="626"/>
      <c r="AD18" s="627">
        <v>43914</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39566</v>
      </c>
      <c r="S19" s="624"/>
      <c r="T19" s="624"/>
      <c r="U19" s="624"/>
      <c r="V19" s="624"/>
      <c r="W19" s="624"/>
      <c r="X19" s="624"/>
      <c r="Y19" s="625"/>
      <c r="Z19" s="626">
        <v>0.1</v>
      </c>
      <c r="AA19" s="626"/>
      <c r="AB19" s="626"/>
      <c r="AC19" s="626"/>
      <c r="AD19" s="627">
        <v>39566</v>
      </c>
      <c r="AE19" s="627"/>
      <c r="AF19" s="627"/>
      <c r="AG19" s="627"/>
      <c r="AH19" s="627"/>
      <c r="AI19" s="627"/>
      <c r="AJ19" s="627"/>
      <c r="AK19" s="627"/>
      <c r="AL19" s="628">
        <v>0.3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43239</v>
      </c>
      <c r="BH19" s="624"/>
      <c r="BI19" s="624"/>
      <c r="BJ19" s="624"/>
      <c r="BK19" s="624"/>
      <c r="BL19" s="624"/>
      <c r="BM19" s="624"/>
      <c r="BN19" s="625"/>
      <c r="BO19" s="626">
        <v>0.9</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4348</v>
      </c>
      <c r="S20" s="624"/>
      <c r="T20" s="624"/>
      <c r="U20" s="624"/>
      <c r="V20" s="624"/>
      <c r="W20" s="624"/>
      <c r="X20" s="624"/>
      <c r="Y20" s="625"/>
      <c r="Z20" s="626">
        <v>0</v>
      </c>
      <c r="AA20" s="626"/>
      <c r="AB20" s="626"/>
      <c r="AC20" s="626"/>
      <c r="AD20" s="627">
        <v>4348</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43239</v>
      </c>
      <c r="BH20" s="624"/>
      <c r="BI20" s="624"/>
      <c r="BJ20" s="624"/>
      <c r="BK20" s="624"/>
      <c r="BL20" s="624"/>
      <c r="BM20" s="624"/>
      <c r="BN20" s="625"/>
      <c r="BO20" s="626">
        <v>0.9</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29234149</v>
      </c>
      <c r="CS20" s="624"/>
      <c r="CT20" s="624"/>
      <c r="CU20" s="624"/>
      <c r="CV20" s="624"/>
      <c r="CW20" s="624"/>
      <c r="CX20" s="624"/>
      <c r="CY20" s="625"/>
      <c r="CZ20" s="626">
        <v>100</v>
      </c>
      <c r="DA20" s="626"/>
      <c r="DB20" s="626"/>
      <c r="DC20" s="626"/>
      <c r="DD20" s="632">
        <v>3226139</v>
      </c>
      <c r="DE20" s="624"/>
      <c r="DF20" s="624"/>
      <c r="DG20" s="624"/>
      <c r="DH20" s="624"/>
      <c r="DI20" s="624"/>
      <c r="DJ20" s="624"/>
      <c r="DK20" s="624"/>
      <c r="DL20" s="624"/>
      <c r="DM20" s="624"/>
      <c r="DN20" s="624"/>
      <c r="DO20" s="624"/>
      <c r="DP20" s="625"/>
      <c r="DQ20" s="632">
        <v>19980647</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10360383</v>
      </c>
      <c r="S21" s="624"/>
      <c r="T21" s="624"/>
      <c r="U21" s="624"/>
      <c r="V21" s="624"/>
      <c r="W21" s="624"/>
      <c r="X21" s="624"/>
      <c r="Y21" s="625"/>
      <c r="Z21" s="626">
        <v>34.9</v>
      </c>
      <c r="AA21" s="626"/>
      <c r="AB21" s="626"/>
      <c r="AC21" s="626"/>
      <c r="AD21" s="627">
        <v>8712635</v>
      </c>
      <c r="AE21" s="627"/>
      <c r="AF21" s="627"/>
      <c r="AG21" s="627"/>
      <c r="AH21" s="627"/>
      <c r="AI21" s="627"/>
      <c r="AJ21" s="627"/>
      <c r="AK21" s="627"/>
      <c r="AL21" s="628">
        <v>56.6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43239</v>
      </c>
      <c r="BH21" s="624"/>
      <c r="BI21" s="624"/>
      <c r="BJ21" s="624"/>
      <c r="BK21" s="624"/>
      <c r="BL21" s="624"/>
      <c r="BM21" s="624"/>
      <c r="BN21" s="625"/>
      <c r="BO21" s="626">
        <v>0.9</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8712635</v>
      </c>
      <c r="S22" s="624"/>
      <c r="T22" s="624"/>
      <c r="U22" s="624"/>
      <c r="V22" s="624"/>
      <c r="W22" s="624"/>
      <c r="X22" s="624"/>
      <c r="Y22" s="625"/>
      <c r="Z22" s="626">
        <v>29.4</v>
      </c>
      <c r="AA22" s="626"/>
      <c r="AB22" s="626"/>
      <c r="AC22" s="626"/>
      <c r="AD22" s="627">
        <v>8712635</v>
      </c>
      <c r="AE22" s="627"/>
      <c r="AF22" s="627"/>
      <c r="AG22" s="627"/>
      <c r="AH22" s="627"/>
      <c r="AI22" s="627"/>
      <c r="AJ22" s="627"/>
      <c r="AK22" s="627"/>
      <c r="AL22" s="628">
        <v>56.6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1604973</v>
      </c>
      <c r="S23" s="624"/>
      <c r="T23" s="624"/>
      <c r="U23" s="624"/>
      <c r="V23" s="624"/>
      <c r="W23" s="624"/>
      <c r="X23" s="624"/>
      <c r="Y23" s="625"/>
      <c r="Z23" s="626">
        <v>5.4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42775</v>
      </c>
      <c r="S24" s="624"/>
      <c r="T24" s="624"/>
      <c r="U24" s="624"/>
      <c r="V24" s="624"/>
      <c r="W24" s="624"/>
      <c r="X24" s="624"/>
      <c r="Y24" s="625"/>
      <c r="Z24" s="626">
        <v>0.1</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12218143</v>
      </c>
      <c r="CS24" s="613"/>
      <c r="CT24" s="613"/>
      <c r="CU24" s="613"/>
      <c r="CV24" s="613"/>
      <c r="CW24" s="613"/>
      <c r="CX24" s="613"/>
      <c r="CY24" s="614"/>
      <c r="CZ24" s="617">
        <v>41.8</v>
      </c>
      <c r="DA24" s="618"/>
      <c r="DB24" s="618"/>
      <c r="DC24" s="634"/>
      <c r="DD24" s="658">
        <v>8976017</v>
      </c>
      <c r="DE24" s="613"/>
      <c r="DF24" s="613"/>
      <c r="DG24" s="613"/>
      <c r="DH24" s="613"/>
      <c r="DI24" s="613"/>
      <c r="DJ24" s="613"/>
      <c r="DK24" s="614"/>
      <c r="DL24" s="658">
        <v>7641503</v>
      </c>
      <c r="DM24" s="613"/>
      <c r="DN24" s="613"/>
      <c r="DO24" s="613"/>
      <c r="DP24" s="613"/>
      <c r="DQ24" s="613"/>
      <c r="DR24" s="613"/>
      <c r="DS24" s="613"/>
      <c r="DT24" s="613"/>
      <c r="DU24" s="613"/>
      <c r="DV24" s="614"/>
      <c r="DW24" s="617">
        <v>49.4</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17010669</v>
      </c>
      <c r="S25" s="624"/>
      <c r="T25" s="624"/>
      <c r="U25" s="624"/>
      <c r="V25" s="624"/>
      <c r="W25" s="624"/>
      <c r="X25" s="624"/>
      <c r="Y25" s="625"/>
      <c r="Z25" s="626">
        <v>57.3</v>
      </c>
      <c r="AA25" s="626"/>
      <c r="AB25" s="626"/>
      <c r="AC25" s="626"/>
      <c r="AD25" s="627">
        <v>15362921</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5035607</v>
      </c>
      <c r="CS25" s="655"/>
      <c r="CT25" s="655"/>
      <c r="CU25" s="655"/>
      <c r="CV25" s="655"/>
      <c r="CW25" s="655"/>
      <c r="CX25" s="655"/>
      <c r="CY25" s="656"/>
      <c r="CZ25" s="628">
        <v>17.2</v>
      </c>
      <c r="DA25" s="653"/>
      <c r="DB25" s="653"/>
      <c r="DC25" s="657"/>
      <c r="DD25" s="632">
        <v>4808201</v>
      </c>
      <c r="DE25" s="655"/>
      <c r="DF25" s="655"/>
      <c r="DG25" s="655"/>
      <c r="DH25" s="655"/>
      <c r="DI25" s="655"/>
      <c r="DJ25" s="655"/>
      <c r="DK25" s="656"/>
      <c r="DL25" s="632">
        <v>4125953</v>
      </c>
      <c r="DM25" s="655"/>
      <c r="DN25" s="655"/>
      <c r="DO25" s="655"/>
      <c r="DP25" s="655"/>
      <c r="DQ25" s="655"/>
      <c r="DR25" s="655"/>
      <c r="DS25" s="655"/>
      <c r="DT25" s="655"/>
      <c r="DU25" s="655"/>
      <c r="DV25" s="656"/>
      <c r="DW25" s="628">
        <v>26.6</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4563</v>
      </c>
      <c r="S26" s="624"/>
      <c r="T26" s="624"/>
      <c r="U26" s="624"/>
      <c r="V26" s="624"/>
      <c r="W26" s="624"/>
      <c r="X26" s="624"/>
      <c r="Y26" s="625"/>
      <c r="Z26" s="626">
        <v>0</v>
      </c>
      <c r="AA26" s="626"/>
      <c r="AB26" s="626"/>
      <c r="AC26" s="626"/>
      <c r="AD26" s="627">
        <v>4563</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3106325</v>
      </c>
      <c r="CS26" s="624"/>
      <c r="CT26" s="624"/>
      <c r="CU26" s="624"/>
      <c r="CV26" s="624"/>
      <c r="CW26" s="624"/>
      <c r="CX26" s="624"/>
      <c r="CY26" s="625"/>
      <c r="CZ26" s="628">
        <v>10.6</v>
      </c>
      <c r="DA26" s="653"/>
      <c r="DB26" s="653"/>
      <c r="DC26" s="657"/>
      <c r="DD26" s="632">
        <v>2967756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96553</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5003587</v>
      </c>
      <c r="BH27" s="624"/>
      <c r="BI27" s="624"/>
      <c r="BJ27" s="624"/>
      <c r="BK27" s="624"/>
      <c r="BL27" s="624"/>
      <c r="BM27" s="624"/>
      <c r="BN27" s="625"/>
      <c r="BO27" s="626">
        <v>100</v>
      </c>
      <c r="BP27" s="626"/>
      <c r="BQ27" s="626"/>
      <c r="BR27" s="626"/>
      <c r="BS27" s="627">
        <v>79965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4834670</v>
      </c>
      <c r="CS27" s="655"/>
      <c r="CT27" s="655"/>
      <c r="CU27" s="655"/>
      <c r="CV27" s="655"/>
      <c r="CW27" s="655"/>
      <c r="CX27" s="655"/>
      <c r="CY27" s="656"/>
      <c r="CZ27" s="628">
        <v>16.5</v>
      </c>
      <c r="DA27" s="653"/>
      <c r="DB27" s="653"/>
      <c r="DC27" s="657"/>
      <c r="DD27" s="632">
        <v>1847292</v>
      </c>
      <c r="DE27" s="655"/>
      <c r="DF27" s="655"/>
      <c r="DG27" s="655"/>
      <c r="DH27" s="655"/>
      <c r="DI27" s="655"/>
      <c r="DJ27" s="655"/>
      <c r="DK27" s="656"/>
      <c r="DL27" s="632">
        <v>1195026</v>
      </c>
      <c r="DM27" s="655"/>
      <c r="DN27" s="655"/>
      <c r="DO27" s="655"/>
      <c r="DP27" s="655"/>
      <c r="DQ27" s="655"/>
      <c r="DR27" s="655"/>
      <c r="DS27" s="655"/>
      <c r="DT27" s="655"/>
      <c r="DU27" s="655"/>
      <c r="DV27" s="656"/>
      <c r="DW27" s="628">
        <v>7.7</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192544</v>
      </c>
      <c r="S28" s="624"/>
      <c r="T28" s="624"/>
      <c r="U28" s="624"/>
      <c r="V28" s="624"/>
      <c r="W28" s="624"/>
      <c r="X28" s="624"/>
      <c r="Y28" s="625"/>
      <c r="Z28" s="626">
        <v>0.6</v>
      </c>
      <c r="AA28" s="626"/>
      <c r="AB28" s="626"/>
      <c r="AC28" s="626"/>
      <c r="AD28" s="627">
        <v>14300</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2347866</v>
      </c>
      <c r="CS28" s="624"/>
      <c r="CT28" s="624"/>
      <c r="CU28" s="624"/>
      <c r="CV28" s="624"/>
      <c r="CW28" s="624"/>
      <c r="CX28" s="624"/>
      <c r="CY28" s="625"/>
      <c r="CZ28" s="628">
        <v>8</v>
      </c>
      <c r="DA28" s="653"/>
      <c r="DB28" s="653"/>
      <c r="DC28" s="657"/>
      <c r="DD28" s="632">
        <v>2320524</v>
      </c>
      <c r="DE28" s="624"/>
      <c r="DF28" s="624"/>
      <c r="DG28" s="624"/>
      <c r="DH28" s="624"/>
      <c r="DI28" s="624"/>
      <c r="DJ28" s="624"/>
      <c r="DK28" s="625"/>
      <c r="DL28" s="632">
        <v>2320524</v>
      </c>
      <c r="DM28" s="624"/>
      <c r="DN28" s="624"/>
      <c r="DO28" s="624"/>
      <c r="DP28" s="624"/>
      <c r="DQ28" s="624"/>
      <c r="DR28" s="624"/>
      <c r="DS28" s="624"/>
      <c r="DT28" s="624"/>
      <c r="DU28" s="624"/>
      <c r="DV28" s="625"/>
      <c r="DW28" s="628">
        <v>15</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65273</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2347835</v>
      </c>
      <c r="CS29" s="655"/>
      <c r="CT29" s="655"/>
      <c r="CU29" s="655"/>
      <c r="CV29" s="655"/>
      <c r="CW29" s="655"/>
      <c r="CX29" s="655"/>
      <c r="CY29" s="656"/>
      <c r="CZ29" s="628">
        <v>8</v>
      </c>
      <c r="DA29" s="653"/>
      <c r="DB29" s="653"/>
      <c r="DC29" s="657"/>
      <c r="DD29" s="632">
        <v>2320493</v>
      </c>
      <c r="DE29" s="655"/>
      <c r="DF29" s="655"/>
      <c r="DG29" s="655"/>
      <c r="DH29" s="655"/>
      <c r="DI29" s="655"/>
      <c r="DJ29" s="655"/>
      <c r="DK29" s="656"/>
      <c r="DL29" s="632">
        <v>2320493</v>
      </c>
      <c r="DM29" s="655"/>
      <c r="DN29" s="655"/>
      <c r="DO29" s="655"/>
      <c r="DP29" s="655"/>
      <c r="DQ29" s="655"/>
      <c r="DR29" s="655"/>
      <c r="DS29" s="655"/>
      <c r="DT29" s="655"/>
      <c r="DU29" s="655"/>
      <c r="DV29" s="656"/>
      <c r="DW29" s="628">
        <v>15</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4469964</v>
      </c>
      <c r="S30" s="624"/>
      <c r="T30" s="624"/>
      <c r="U30" s="624"/>
      <c r="V30" s="624"/>
      <c r="W30" s="624"/>
      <c r="X30" s="624"/>
      <c r="Y30" s="625"/>
      <c r="Z30" s="626">
        <v>15.1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2254682</v>
      </c>
      <c r="CS30" s="624"/>
      <c r="CT30" s="624"/>
      <c r="CU30" s="624"/>
      <c r="CV30" s="624"/>
      <c r="CW30" s="624"/>
      <c r="CX30" s="624"/>
      <c r="CY30" s="625"/>
      <c r="CZ30" s="628">
        <v>7.7</v>
      </c>
      <c r="DA30" s="653"/>
      <c r="DB30" s="653"/>
      <c r="DC30" s="657"/>
      <c r="DD30" s="632">
        <v>2228763</v>
      </c>
      <c r="DE30" s="624"/>
      <c r="DF30" s="624"/>
      <c r="DG30" s="624"/>
      <c r="DH30" s="624"/>
      <c r="DI30" s="624"/>
      <c r="DJ30" s="624"/>
      <c r="DK30" s="625"/>
      <c r="DL30" s="632">
        <v>2228763</v>
      </c>
      <c r="DM30" s="624"/>
      <c r="DN30" s="624"/>
      <c r="DO30" s="624"/>
      <c r="DP30" s="624"/>
      <c r="DQ30" s="624"/>
      <c r="DR30" s="624"/>
      <c r="DS30" s="624"/>
      <c r="DT30" s="624"/>
      <c r="DU30" s="624"/>
      <c r="DV30" s="625"/>
      <c r="DW30" s="628">
        <v>14.4</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18"/>
      <c r="AV31" s="218"/>
      <c r="AW31" s="218"/>
      <c r="AX31" s="609" t="s">
        <v>177</v>
      </c>
      <c r="AY31" s="610"/>
      <c r="AZ31" s="610"/>
      <c r="BA31" s="610"/>
      <c r="BB31" s="610"/>
      <c r="BC31" s="610"/>
      <c r="BD31" s="610"/>
      <c r="BE31" s="610"/>
      <c r="BF31" s="611"/>
      <c r="BG31" s="679">
        <v>99.2</v>
      </c>
      <c r="BH31" s="667"/>
      <c r="BI31" s="667"/>
      <c r="BJ31" s="667"/>
      <c r="BK31" s="667"/>
      <c r="BL31" s="667"/>
      <c r="BM31" s="618">
        <v>97.1</v>
      </c>
      <c r="BN31" s="667"/>
      <c r="BO31" s="667"/>
      <c r="BP31" s="667"/>
      <c r="BQ31" s="668"/>
      <c r="BR31" s="679">
        <v>99.1</v>
      </c>
      <c r="BS31" s="667"/>
      <c r="BT31" s="667"/>
      <c r="BU31" s="667"/>
      <c r="BV31" s="667"/>
      <c r="BW31" s="667"/>
      <c r="BX31" s="618">
        <v>96.7</v>
      </c>
      <c r="BY31" s="667"/>
      <c r="BZ31" s="667"/>
      <c r="CA31" s="667"/>
      <c r="CB31" s="668"/>
      <c r="CD31" s="661"/>
      <c r="CE31" s="662"/>
      <c r="CF31" s="620" t="s">
        <v>300</v>
      </c>
      <c r="CG31" s="621"/>
      <c r="CH31" s="621"/>
      <c r="CI31" s="621"/>
      <c r="CJ31" s="621"/>
      <c r="CK31" s="621"/>
      <c r="CL31" s="621"/>
      <c r="CM31" s="621"/>
      <c r="CN31" s="621"/>
      <c r="CO31" s="621"/>
      <c r="CP31" s="621"/>
      <c r="CQ31" s="622"/>
      <c r="CR31" s="623">
        <v>93153</v>
      </c>
      <c r="CS31" s="655"/>
      <c r="CT31" s="655"/>
      <c r="CU31" s="655"/>
      <c r="CV31" s="655"/>
      <c r="CW31" s="655"/>
      <c r="CX31" s="655"/>
      <c r="CY31" s="656"/>
      <c r="CZ31" s="628">
        <v>0.3</v>
      </c>
      <c r="DA31" s="653"/>
      <c r="DB31" s="653"/>
      <c r="DC31" s="657"/>
      <c r="DD31" s="632">
        <v>91730</v>
      </c>
      <c r="DE31" s="655"/>
      <c r="DF31" s="655"/>
      <c r="DG31" s="655"/>
      <c r="DH31" s="655"/>
      <c r="DI31" s="655"/>
      <c r="DJ31" s="655"/>
      <c r="DK31" s="656"/>
      <c r="DL31" s="632">
        <v>91730</v>
      </c>
      <c r="DM31" s="655"/>
      <c r="DN31" s="655"/>
      <c r="DO31" s="655"/>
      <c r="DP31" s="655"/>
      <c r="DQ31" s="655"/>
      <c r="DR31" s="655"/>
      <c r="DS31" s="655"/>
      <c r="DT31" s="655"/>
      <c r="DU31" s="655"/>
      <c r="DV31" s="656"/>
      <c r="DW31" s="628">
        <v>0.6</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2722591</v>
      </c>
      <c r="S32" s="624"/>
      <c r="T32" s="624"/>
      <c r="U32" s="624"/>
      <c r="V32" s="624"/>
      <c r="W32" s="624"/>
      <c r="X32" s="624"/>
      <c r="Y32" s="625"/>
      <c r="Z32" s="626">
        <v>9.1999999999999993</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302</v>
      </c>
      <c r="AX32" s="620" t="s">
        <v>303</v>
      </c>
      <c r="AY32" s="621"/>
      <c r="AZ32" s="621"/>
      <c r="BA32" s="621"/>
      <c r="BB32" s="621"/>
      <c r="BC32" s="621"/>
      <c r="BD32" s="621"/>
      <c r="BE32" s="621"/>
      <c r="BF32" s="622"/>
      <c r="BG32" s="680">
        <v>99.4</v>
      </c>
      <c r="BH32" s="655"/>
      <c r="BI32" s="655"/>
      <c r="BJ32" s="655"/>
      <c r="BK32" s="655"/>
      <c r="BL32" s="655"/>
      <c r="BM32" s="629">
        <v>98</v>
      </c>
      <c r="BN32" s="655"/>
      <c r="BO32" s="655"/>
      <c r="BP32" s="655"/>
      <c r="BQ32" s="678"/>
      <c r="BR32" s="680">
        <v>99.3</v>
      </c>
      <c r="BS32" s="655"/>
      <c r="BT32" s="655"/>
      <c r="BU32" s="655"/>
      <c r="BV32" s="655"/>
      <c r="BW32" s="655"/>
      <c r="BX32" s="629">
        <v>97.8</v>
      </c>
      <c r="BY32" s="655"/>
      <c r="BZ32" s="655"/>
      <c r="CA32" s="655"/>
      <c r="CB32" s="678"/>
      <c r="CD32" s="663"/>
      <c r="CE32" s="664"/>
      <c r="CF32" s="620" t="s">
        <v>304</v>
      </c>
      <c r="CG32" s="621"/>
      <c r="CH32" s="621"/>
      <c r="CI32" s="621"/>
      <c r="CJ32" s="621"/>
      <c r="CK32" s="621"/>
      <c r="CL32" s="621"/>
      <c r="CM32" s="621"/>
      <c r="CN32" s="621"/>
      <c r="CO32" s="621"/>
      <c r="CP32" s="621"/>
      <c r="CQ32" s="622"/>
      <c r="CR32" s="623">
        <v>31</v>
      </c>
      <c r="CS32" s="624"/>
      <c r="CT32" s="624"/>
      <c r="CU32" s="624"/>
      <c r="CV32" s="624"/>
      <c r="CW32" s="624"/>
      <c r="CX32" s="624"/>
      <c r="CY32" s="625"/>
      <c r="CZ32" s="628">
        <v>0</v>
      </c>
      <c r="DA32" s="653"/>
      <c r="DB32" s="653"/>
      <c r="DC32" s="657"/>
      <c r="DD32" s="632">
        <v>31</v>
      </c>
      <c r="DE32" s="624"/>
      <c r="DF32" s="624"/>
      <c r="DG32" s="624"/>
      <c r="DH32" s="624"/>
      <c r="DI32" s="624"/>
      <c r="DJ32" s="624"/>
      <c r="DK32" s="625"/>
      <c r="DL32" s="632">
        <v>31</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38022</v>
      </c>
      <c r="S33" s="624"/>
      <c r="T33" s="624"/>
      <c r="U33" s="624"/>
      <c r="V33" s="624"/>
      <c r="W33" s="624"/>
      <c r="X33" s="624"/>
      <c r="Y33" s="625"/>
      <c r="Z33" s="626">
        <v>0.1</v>
      </c>
      <c r="AA33" s="626"/>
      <c r="AB33" s="626"/>
      <c r="AC33" s="626"/>
      <c r="AD33" s="627">
        <v>6649</v>
      </c>
      <c r="AE33" s="627"/>
      <c r="AF33" s="627"/>
      <c r="AG33" s="627"/>
      <c r="AH33" s="627"/>
      <c r="AI33" s="627"/>
      <c r="AJ33" s="627"/>
      <c r="AK33" s="627"/>
      <c r="AL33" s="628">
        <v>0</v>
      </c>
      <c r="AM33" s="629"/>
      <c r="AN33" s="629"/>
      <c r="AO33" s="630"/>
      <c r="AP33" s="673"/>
      <c r="AQ33" s="674"/>
      <c r="AR33" s="674"/>
      <c r="AS33" s="674"/>
      <c r="AT33" s="677"/>
      <c r="AU33" s="219"/>
      <c r="AV33" s="219"/>
      <c r="AW33" s="219"/>
      <c r="AX33" s="644" t="s">
        <v>306</v>
      </c>
      <c r="AY33" s="645"/>
      <c r="AZ33" s="645"/>
      <c r="BA33" s="645"/>
      <c r="BB33" s="645"/>
      <c r="BC33" s="645"/>
      <c r="BD33" s="645"/>
      <c r="BE33" s="645"/>
      <c r="BF33" s="646"/>
      <c r="BG33" s="681">
        <v>98.9</v>
      </c>
      <c r="BH33" s="682"/>
      <c r="BI33" s="682"/>
      <c r="BJ33" s="682"/>
      <c r="BK33" s="682"/>
      <c r="BL33" s="682"/>
      <c r="BM33" s="683">
        <v>95.7</v>
      </c>
      <c r="BN33" s="682"/>
      <c r="BO33" s="682"/>
      <c r="BP33" s="682"/>
      <c r="BQ33" s="684"/>
      <c r="BR33" s="681">
        <v>98.9</v>
      </c>
      <c r="BS33" s="682"/>
      <c r="BT33" s="682"/>
      <c r="BU33" s="682"/>
      <c r="BV33" s="682"/>
      <c r="BW33" s="682"/>
      <c r="BX33" s="683">
        <v>95.2</v>
      </c>
      <c r="BY33" s="682"/>
      <c r="BZ33" s="682"/>
      <c r="CA33" s="682"/>
      <c r="CB33" s="684"/>
      <c r="CD33" s="620" t="s">
        <v>307</v>
      </c>
      <c r="CE33" s="621"/>
      <c r="CF33" s="621"/>
      <c r="CG33" s="621"/>
      <c r="CH33" s="621"/>
      <c r="CI33" s="621"/>
      <c r="CJ33" s="621"/>
      <c r="CK33" s="621"/>
      <c r="CL33" s="621"/>
      <c r="CM33" s="621"/>
      <c r="CN33" s="621"/>
      <c r="CO33" s="621"/>
      <c r="CP33" s="621"/>
      <c r="CQ33" s="622"/>
      <c r="CR33" s="623">
        <v>12451240</v>
      </c>
      <c r="CS33" s="655"/>
      <c r="CT33" s="655"/>
      <c r="CU33" s="655"/>
      <c r="CV33" s="655"/>
      <c r="CW33" s="655"/>
      <c r="CX33" s="655"/>
      <c r="CY33" s="656"/>
      <c r="CZ33" s="628">
        <v>42.6</v>
      </c>
      <c r="DA33" s="653"/>
      <c r="DB33" s="653"/>
      <c r="DC33" s="657"/>
      <c r="DD33" s="632">
        <v>10048791</v>
      </c>
      <c r="DE33" s="655"/>
      <c r="DF33" s="655"/>
      <c r="DG33" s="655"/>
      <c r="DH33" s="655"/>
      <c r="DI33" s="655"/>
      <c r="DJ33" s="655"/>
      <c r="DK33" s="656"/>
      <c r="DL33" s="632">
        <v>7707053</v>
      </c>
      <c r="DM33" s="655"/>
      <c r="DN33" s="655"/>
      <c r="DO33" s="655"/>
      <c r="DP33" s="655"/>
      <c r="DQ33" s="655"/>
      <c r="DR33" s="655"/>
      <c r="DS33" s="655"/>
      <c r="DT33" s="655"/>
      <c r="DU33" s="655"/>
      <c r="DV33" s="656"/>
      <c r="DW33" s="628">
        <v>49.8</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124464</v>
      </c>
      <c r="S34" s="624"/>
      <c r="T34" s="624"/>
      <c r="U34" s="624"/>
      <c r="V34" s="624"/>
      <c r="W34" s="624"/>
      <c r="X34" s="624"/>
      <c r="Y34" s="625"/>
      <c r="Z34" s="626">
        <v>0.4</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4102613</v>
      </c>
      <c r="CS34" s="624"/>
      <c r="CT34" s="624"/>
      <c r="CU34" s="624"/>
      <c r="CV34" s="624"/>
      <c r="CW34" s="624"/>
      <c r="CX34" s="624"/>
      <c r="CY34" s="625"/>
      <c r="CZ34" s="628">
        <v>14</v>
      </c>
      <c r="DA34" s="653"/>
      <c r="DB34" s="653"/>
      <c r="DC34" s="657"/>
      <c r="DD34" s="632">
        <v>3378138</v>
      </c>
      <c r="DE34" s="624"/>
      <c r="DF34" s="624"/>
      <c r="DG34" s="624"/>
      <c r="DH34" s="624"/>
      <c r="DI34" s="624"/>
      <c r="DJ34" s="624"/>
      <c r="DK34" s="625"/>
      <c r="DL34" s="632">
        <v>3034659</v>
      </c>
      <c r="DM34" s="624"/>
      <c r="DN34" s="624"/>
      <c r="DO34" s="624"/>
      <c r="DP34" s="624"/>
      <c r="DQ34" s="624"/>
      <c r="DR34" s="624"/>
      <c r="DS34" s="624"/>
      <c r="DT34" s="624"/>
      <c r="DU34" s="624"/>
      <c r="DV34" s="625"/>
      <c r="DW34" s="628">
        <v>19.600000000000001</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1675433</v>
      </c>
      <c r="S35" s="624"/>
      <c r="T35" s="624"/>
      <c r="U35" s="624"/>
      <c r="V35" s="624"/>
      <c r="W35" s="624"/>
      <c r="X35" s="624"/>
      <c r="Y35" s="625"/>
      <c r="Z35" s="626">
        <v>5.6</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632986</v>
      </c>
      <c r="CS35" s="655"/>
      <c r="CT35" s="655"/>
      <c r="CU35" s="655"/>
      <c r="CV35" s="655"/>
      <c r="CW35" s="655"/>
      <c r="CX35" s="655"/>
      <c r="CY35" s="656"/>
      <c r="CZ35" s="628">
        <v>2.2000000000000002</v>
      </c>
      <c r="DA35" s="653"/>
      <c r="DB35" s="653"/>
      <c r="DC35" s="657"/>
      <c r="DD35" s="632">
        <v>526173</v>
      </c>
      <c r="DE35" s="655"/>
      <c r="DF35" s="655"/>
      <c r="DG35" s="655"/>
      <c r="DH35" s="655"/>
      <c r="DI35" s="655"/>
      <c r="DJ35" s="655"/>
      <c r="DK35" s="656"/>
      <c r="DL35" s="632">
        <v>401062</v>
      </c>
      <c r="DM35" s="655"/>
      <c r="DN35" s="655"/>
      <c r="DO35" s="655"/>
      <c r="DP35" s="655"/>
      <c r="DQ35" s="655"/>
      <c r="DR35" s="655"/>
      <c r="DS35" s="655"/>
      <c r="DT35" s="655"/>
      <c r="DU35" s="655"/>
      <c r="DV35" s="656"/>
      <c r="DW35" s="628">
        <v>2.6</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796503</v>
      </c>
      <c r="S36" s="624"/>
      <c r="T36" s="624"/>
      <c r="U36" s="624"/>
      <c r="V36" s="624"/>
      <c r="W36" s="624"/>
      <c r="X36" s="624"/>
      <c r="Y36" s="625"/>
      <c r="Z36" s="626">
        <v>2.7</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2935438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32867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4439949</v>
      </c>
      <c r="CS36" s="624"/>
      <c r="CT36" s="624"/>
      <c r="CU36" s="624"/>
      <c r="CV36" s="624"/>
      <c r="CW36" s="624"/>
      <c r="CX36" s="624"/>
      <c r="CY36" s="625"/>
      <c r="CZ36" s="628">
        <v>15.2</v>
      </c>
      <c r="DA36" s="653"/>
      <c r="DB36" s="653"/>
      <c r="DC36" s="657"/>
      <c r="DD36" s="632">
        <v>3660409</v>
      </c>
      <c r="DE36" s="624"/>
      <c r="DF36" s="624"/>
      <c r="DG36" s="624"/>
      <c r="DH36" s="624"/>
      <c r="DI36" s="624"/>
      <c r="DJ36" s="624"/>
      <c r="DK36" s="625"/>
      <c r="DL36" s="632">
        <v>2529784</v>
      </c>
      <c r="DM36" s="624"/>
      <c r="DN36" s="624"/>
      <c r="DO36" s="624"/>
      <c r="DP36" s="624"/>
      <c r="DQ36" s="624"/>
      <c r="DR36" s="624"/>
      <c r="DS36" s="624"/>
      <c r="DT36" s="624"/>
      <c r="DU36" s="624"/>
      <c r="DV36" s="625"/>
      <c r="DW36" s="628">
        <v>16.3</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448375</v>
      </c>
      <c r="S37" s="624"/>
      <c r="T37" s="624"/>
      <c r="U37" s="624"/>
      <c r="V37" s="624"/>
      <c r="W37" s="624"/>
      <c r="X37" s="624"/>
      <c r="Y37" s="625"/>
      <c r="Z37" s="626">
        <v>1.5</v>
      </c>
      <c r="AA37" s="626"/>
      <c r="AB37" s="626"/>
      <c r="AC37" s="626"/>
      <c r="AD37" s="627">
        <v>11978</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662303</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-35431</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1817382</v>
      </c>
      <c r="CS37" s="655"/>
      <c r="CT37" s="655"/>
      <c r="CU37" s="655"/>
      <c r="CV37" s="655"/>
      <c r="CW37" s="655"/>
      <c r="CX37" s="655"/>
      <c r="CY37" s="656"/>
      <c r="CZ37" s="628">
        <v>6.2</v>
      </c>
      <c r="DA37" s="653"/>
      <c r="DB37" s="653"/>
      <c r="DC37" s="657"/>
      <c r="DD37" s="632">
        <v>1792123</v>
      </c>
      <c r="DE37" s="655"/>
      <c r="DF37" s="655"/>
      <c r="DG37" s="655"/>
      <c r="DH37" s="655"/>
      <c r="DI37" s="655"/>
      <c r="DJ37" s="655"/>
      <c r="DK37" s="656"/>
      <c r="DL37" s="632">
        <v>1619269</v>
      </c>
      <c r="DM37" s="655"/>
      <c r="DN37" s="655"/>
      <c r="DO37" s="655"/>
      <c r="DP37" s="655"/>
      <c r="DQ37" s="655"/>
      <c r="DR37" s="655"/>
      <c r="DS37" s="655"/>
      <c r="DT37" s="655"/>
      <c r="DU37" s="655"/>
      <c r="DV37" s="656"/>
      <c r="DW37" s="628">
        <v>10.5</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2026749</v>
      </c>
      <c r="S38" s="624"/>
      <c r="T38" s="624"/>
      <c r="U38" s="624"/>
      <c r="V38" s="624"/>
      <c r="W38" s="624"/>
      <c r="X38" s="624"/>
      <c r="Y38" s="625"/>
      <c r="Z38" s="626">
        <v>6.8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52960</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6337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2220175</v>
      </c>
      <c r="CS38" s="624"/>
      <c r="CT38" s="624"/>
      <c r="CU38" s="624"/>
      <c r="CV38" s="624"/>
      <c r="CW38" s="624"/>
      <c r="CX38" s="624"/>
      <c r="CY38" s="625"/>
      <c r="CZ38" s="628">
        <v>7.6</v>
      </c>
      <c r="DA38" s="653"/>
      <c r="DB38" s="653"/>
      <c r="DC38" s="657"/>
      <c r="DD38" s="632">
        <v>1836973</v>
      </c>
      <c r="DE38" s="624"/>
      <c r="DF38" s="624"/>
      <c r="DG38" s="624"/>
      <c r="DH38" s="624"/>
      <c r="DI38" s="624"/>
      <c r="DJ38" s="624"/>
      <c r="DK38" s="625"/>
      <c r="DL38" s="632">
        <v>1741548</v>
      </c>
      <c r="DM38" s="624"/>
      <c r="DN38" s="624"/>
      <c r="DO38" s="624"/>
      <c r="DP38" s="624"/>
      <c r="DQ38" s="624"/>
      <c r="DR38" s="624"/>
      <c r="DS38" s="624"/>
      <c r="DT38" s="624"/>
      <c r="DU38" s="624"/>
      <c r="DV38" s="625"/>
      <c r="DW38" s="628">
        <v>11.2</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984</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9604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668316</v>
      </c>
      <c r="CS39" s="655"/>
      <c r="CT39" s="655"/>
      <c r="CU39" s="655"/>
      <c r="CV39" s="655"/>
      <c r="CW39" s="655"/>
      <c r="CX39" s="655"/>
      <c r="CY39" s="656"/>
      <c r="CZ39" s="628">
        <v>2.2999999999999998</v>
      </c>
      <c r="DA39" s="653"/>
      <c r="DB39" s="653"/>
      <c r="DC39" s="657"/>
      <c r="DD39" s="632">
        <v>478897</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81749</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23"/>
      <c r="BM40" s="621" t="s">
        <v>333</v>
      </c>
      <c r="BN40" s="621"/>
      <c r="BO40" s="621"/>
      <c r="BP40" s="621"/>
      <c r="BQ40" s="621"/>
      <c r="BR40" s="621"/>
      <c r="BS40" s="621"/>
      <c r="BT40" s="621"/>
      <c r="BU40" s="622"/>
      <c r="BV40" s="623">
        <v>79</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387201</v>
      </c>
      <c r="CS40" s="624"/>
      <c r="CT40" s="624"/>
      <c r="CU40" s="624"/>
      <c r="CV40" s="624"/>
      <c r="CW40" s="624"/>
      <c r="CX40" s="624"/>
      <c r="CY40" s="625"/>
      <c r="CZ40" s="628">
        <v>1.3</v>
      </c>
      <c r="DA40" s="653"/>
      <c r="DB40" s="653"/>
      <c r="DC40" s="657"/>
      <c r="DD40" s="632">
        <v>168201</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29671703</v>
      </c>
      <c r="S41" s="696"/>
      <c r="T41" s="696"/>
      <c r="U41" s="696"/>
      <c r="V41" s="696"/>
      <c r="W41" s="696"/>
      <c r="X41" s="696"/>
      <c r="Y41" s="700"/>
      <c r="Z41" s="701">
        <v>100</v>
      </c>
      <c r="AA41" s="701"/>
      <c r="AB41" s="701"/>
      <c r="AC41" s="701"/>
      <c r="AD41" s="702">
        <v>15400411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428875</v>
      </c>
      <c r="BA41" s="624"/>
      <c r="BB41" s="624"/>
      <c r="BC41" s="624"/>
      <c r="BD41" s="655"/>
      <c r="BE41" s="655"/>
      <c r="BF41" s="678"/>
      <c r="BG41" s="671"/>
      <c r="BH41" s="672"/>
      <c r="BI41" s="672"/>
      <c r="BJ41" s="672"/>
      <c r="BK41" s="672"/>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1790316</v>
      </c>
      <c r="BA42" s="696"/>
      <c r="BB42" s="696"/>
      <c r="BC42" s="696"/>
      <c r="BD42" s="682"/>
      <c r="BE42" s="682"/>
      <c r="BF42" s="684"/>
      <c r="BG42" s="673"/>
      <c r="BH42" s="674"/>
      <c r="BI42" s="674"/>
      <c r="BJ42" s="674"/>
      <c r="BK42" s="674"/>
      <c r="BL42" s="224"/>
      <c r="BM42" s="645" t="s">
        <v>340</v>
      </c>
      <c r="BN42" s="645"/>
      <c r="BO42" s="645"/>
      <c r="BP42" s="645"/>
      <c r="BQ42" s="645"/>
      <c r="BR42" s="645"/>
      <c r="BS42" s="645"/>
      <c r="BT42" s="645"/>
      <c r="BU42" s="646"/>
      <c r="BV42" s="695">
        <v>398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4564766</v>
      </c>
      <c r="CS42" s="655"/>
      <c r="CT42" s="655"/>
      <c r="CU42" s="655"/>
      <c r="CV42" s="655"/>
      <c r="CW42" s="655"/>
      <c r="CX42" s="655"/>
      <c r="CY42" s="656"/>
      <c r="CZ42" s="628">
        <v>15.6</v>
      </c>
      <c r="DA42" s="653"/>
      <c r="DB42" s="653"/>
      <c r="DC42" s="657"/>
      <c r="DD42" s="632">
        <v>955839</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342</v>
      </c>
      <c r="CD43" s="620" t="s">
        <v>343</v>
      </c>
      <c r="CE43" s="621"/>
      <c r="CF43" s="621"/>
      <c r="CG43" s="621"/>
      <c r="CH43" s="621"/>
      <c r="CI43" s="621"/>
      <c r="CJ43" s="621"/>
      <c r="CK43" s="621"/>
      <c r="CL43" s="621"/>
      <c r="CM43" s="621"/>
      <c r="CN43" s="621"/>
      <c r="CO43" s="621"/>
      <c r="CP43" s="621"/>
      <c r="CQ43" s="622"/>
      <c r="CR43" s="623">
        <v>29042</v>
      </c>
      <c r="CS43" s="655"/>
      <c r="CT43" s="655"/>
      <c r="CU43" s="655"/>
      <c r="CV43" s="655"/>
      <c r="CW43" s="655"/>
      <c r="CX43" s="655"/>
      <c r="CY43" s="656"/>
      <c r="CZ43" s="628">
        <v>0.1</v>
      </c>
      <c r="DA43" s="653"/>
      <c r="DB43" s="653"/>
      <c r="DC43" s="657"/>
      <c r="DD43" s="632">
        <v>29042</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3226139</v>
      </c>
      <c r="CS44" s="624"/>
      <c r="CT44" s="624"/>
      <c r="CU44" s="624"/>
      <c r="CV44" s="624"/>
      <c r="CW44" s="624"/>
      <c r="CX44" s="624"/>
      <c r="CY44" s="625"/>
      <c r="CZ44" s="628">
        <v>11</v>
      </c>
      <c r="DA44" s="629"/>
      <c r="DB44" s="629"/>
      <c r="DC44" s="635"/>
      <c r="DD44" s="632">
        <v>709088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1449690</v>
      </c>
      <c r="CS45" s="655"/>
      <c r="CT45" s="655"/>
      <c r="CU45" s="655"/>
      <c r="CV45" s="655"/>
      <c r="CW45" s="655"/>
      <c r="CX45" s="655"/>
      <c r="CY45" s="656"/>
      <c r="CZ45" s="628">
        <v>5</v>
      </c>
      <c r="DA45" s="653"/>
      <c r="DB45" s="653"/>
      <c r="DC45" s="657"/>
      <c r="DD45" s="632">
        <v>130948</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1"/>
      <c r="CE46" s="662"/>
      <c r="CF46" s="620" t="s">
        <v>348</v>
      </c>
      <c r="CG46" s="621"/>
      <c r="CH46" s="621"/>
      <c r="CI46" s="621"/>
      <c r="CJ46" s="621"/>
      <c r="CK46" s="621"/>
      <c r="CL46" s="621"/>
      <c r="CM46" s="621"/>
      <c r="CN46" s="621"/>
      <c r="CO46" s="621"/>
      <c r="CP46" s="621"/>
      <c r="CQ46" s="622"/>
      <c r="CR46" s="623">
        <v>1751566</v>
      </c>
      <c r="CS46" s="624"/>
      <c r="CT46" s="624"/>
      <c r="CU46" s="624"/>
      <c r="CV46" s="624"/>
      <c r="CW46" s="624"/>
      <c r="CX46" s="624"/>
      <c r="CY46" s="625"/>
      <c r="CZ46" s="628">
        <v>6</v>
      </c>
      <c r="DA46" s="629"/>
      <c r="DB46" s="629"/>
      <c r="DC46" s="635"/>
      <c r="DD46" s="632">
        <v>577657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1"/>
      <c r="CE47" s="662"/>
      <c r="CF47" s="620" t="s">
        <v>349</v>
      </c>
      <c r="CG47" s="621"/>
      <c r="CH47" s="621"/>
      <c r="CI47" s="621"/>
      <c r="CJ47" s="621"/>
      <c r="CK47" s="621"/>
      <c r="CL47" s="621"/>
      <c r="CM47" s="621"/>
      <c r="CN47" s="621"/>
      <c r="CO47" s="621"/>
      <c r="CP47" s="621"/>
      <c r="CQ47" s="622"/>
      <c r="CR47" s="623">
        <v>1338627</v>
      </c>
      <c r="CS47" s="655"/>
      <c r="CT47" s="655"/>
      <c r="CU47" s="655"/>
      <c r="CV47" s="655"/>
      <c r="CW47" s="655"/>
      <c r="CX47" s="655"/>
      <c r="CY47" s="656"/>
      <c r="CZ47" s="628">
        <v>4.5999999999999996</v>
      </c>
      <c r="DA47" s="653"/>
      <c r="DB47" s="653"/>
      <c r="DC47" s="657"/>
      <c r="DD47" s="632">
        <v>246751</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351</v>
      </c>
      <c r="CE49" s="645"/>
      <c r="CF49" s="645"/>
      <c r="CG49" s="645"/>
      <c r="CH49" s="645"/>
      <c r="CI49" s="645"/>
      <c r="CJ49" s="645"/>
      <c r="CK49" s="645"/>
      <c r="CL49" s="645"/>
      <c r="CM49" s="645"/>
      <c r="CN49" s="645"/>
      <c r="CO49" s="645"/>
      <c r="CP49" s="645"/>
      <c r="CQ49" s="646"/>
      <c r="CR49" s="695">
        <v>29234149</v>
      </c>
      <c r="CS49" s="682"/>
      <c r="CT49" s="682"/>
      <c r="CU49" s="682"/>
      <c r="CV49" s="682"/>
      <c r="CW49" s="682"/>
      <c r="CX49" s="682"/>
      <c r="CY49" s="711"/>
      <c r="CZ49" s="703">
        <v>100</v>
      </c>
      <c r="DA49" s="712"/>
      <c r="DB49" s="712"/>
      <c r="DC49" s="713"/>
      <c r="DD49" s="714">
        <v>19980647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RVajsmU5VcVfWmNKnDpPejkMjKMKySxM5TvMTZMIcOqNqeAbrECAa/DWM388dGs3K8XAVPXqkrHgTzBuCmiVA==" saltValue="4yHpKmNuPyr1BT0P92YnJ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70" zoomScaleNormal="7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374</v>
      </c>
      <c r="C7" s="750"/>
      <c r="D7" s="750"/>
      <c r="E7" s="750"/>
      <c r="F7" s="750"/>
      <c r="G7" s="750"/>
      <c r="H7" s="750"/>
      <c r="I7" s="750"/>
      <c r="J7" s="750"/>
      <c r="K7" s="750"/>
      <c r="L7" s="750"/>
      <c r="M7" s="750"/>
      <c r="N7" s="750"/>
      <c r="O7" s="750"/>
      <c r="P7" s="751"/>
      <c r="Q7" s="752">
        <v>29697</v>
      </c>
      <c r="R7" s="753"/>
      <c r="S7" s="753"/>
      <c r="T7" s="753"/>
      <c r="U7" s="753"/>
      <c r="V7" s="753">
        <v>29259</v>
      </c>
      <c r="W7" s="753"/>
      <c r="X7" s="753"/>
      <c r="Y7" s="753"/>
      <c r="Z7" s="753"/>
      <c r="AA7" s="753">
        <v>438</v>
      </c>
      <c r="AB7" s="753"/>
      <c r="AC7" s="753"/>
      <c r="AD7" s="753"/>
      <c r="AE7" s="754"/>
      <c r="AF7" s="755">
        <v>311</v>
      </c>
      <c r="AG7" s="756"/>
      <c r="AH7" s="756"/>
      <c r="AI7" s="756"/>
      <c r="AJ7" s="757"/>
      <c r="AK7" s="758">
        <v>1673</v>
      </c>
      <c r="AL7" s="759"/>
      <c r="AM7" s="759"/>
      <c r="AN7" s="759"/>
      <c r="AO7" s="759"/>
      <c r="AP7" s="759">
        <v>26156</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553</v>
      </c>
      <c r="BT7" s="747"/>
      <c r="BU7" s="747"/>
      <c r="BV7" s="747"/>
      <c r="BW7" s="747"/>
      <c r="BX7" s="747"/>
      <c r="BY7" s="747"/>
      <c r="BZ7" s="747"/>
      <c r="CA7" s="747"/>
      <c r="CB7" s="747"/>
      <c r="CC7" s="747"/>
      <c r="CD7" s="747"/>
      <c r="CE7" s="747"/>
      <c r="CF7" s="747"/>
      <c r="CG7" s="762"/>
      <c r="CH7" s="743">
        <v>-1</v>
      </c>
      <c r="CI7" s="744"/>
      <c r="CJ7" s="744"/>
      <c r="CK7" s="744"/>
      <c r="CL7" s="745"/>
      <c r="CM7" s="743">
        <v>42</v>
      </c>
      <c r="CN7" s="744"/>
      <c r="CO7" s="744"/>
      <c r="CP7" s="744"/>
      <c r="CQ7" s="745"/>
      <c r="CR7" s="743">
        <v>17</v>
      </c>
      <c r="CS7" s="744"/>
      <c r="CT7" s="744"/>
      <c r="CU7" s="744"/>
      <c r="CV7" s="745"/>
      <c r="CW7" s="743">
        <v>25</v>
      </c>
      <c r="CX7" s="744"/>
      <c r="CY7" s="744"/>
      <c r="CZ7" s="744"/>
      <c r="DA7" s="745"/>
      <c r="DB7" s="743" t="s">
        <v>552</v>
      </c>
      <c r="DC7" s="744"/>
      <c r="DD7" s="744"/>
      <c r="DE7" s="744"/>
      <c r="DF7" s="745"/>
      <c r="DG7" s="743" t="s">
        <v>552</v>
      </c>
      <c r="DH7" s="744"/>
      <c r="DI7" s="744"/>
      <c r="DJ7" s="744"/>
      <c r="DK7" s="745"/>
      <c r="DL7" s="743" t="s">
        <v>552</v>
      </c>
      <c r="DM7" s="744"/>
      <c r="DN7" s="744"/>
      <c r="DO7" s="744"/>
      <c r="DP7" s="745"/>
      <c r="DQ7" s="743" t="s">
        <v>552</v>
      </c>
      <c r="DR7" s="744"/>
      <c r="DS7" s="744"/>
      <c r="DT7" s="744"/>
      <c r="DU7" s="745"/>
      <c r="DV7" s="746"/>
      <c r="DW7" s="747"/>
      <c r="DX7" s="747"/>
      <c r="DY7" s="747"/>
      <c r="DZ7" s="748"/>
      <c r="EA7" s="234"/>
    </row>
    <row r="8" spans="1:131" s="235" customFormat="1" ht="26.25" customHeight="1" x14ac:dyDescent="0.15">
      <c r="A8" s="238">
        <v>2</v>
      </c>
      <c r="B8" s="780" t="s">
        <v>375</v>
      </c>
      <c r="C8" s="781"/>
      <c r="D8" s="781"/>
      <c r="E8" s="781"/>
      <c r="F8" s="781"/>
      <c r="G8" s="781"/>
      <c r="H8" s="781"/>
      <c r="I8" s="781"/>
      <c r="J8" s="781"/>
      <c r="K8" s="781"/>
      <c r="L8" s="781"/>
      <c r="M8" s="781"/>
      <c r="N8" s="781"/>
      <c r="O8" s="781"/>
      <c r="P8" s="782"/>
      <c r="Q8" s="783">
        <v>5</v>
      </c>
      <c r="R8" s="784"/>
      <c r="S8" s="784"/>
      <c r="T8" s="784"/>
      <c r="U8" s="784"/>
      <c r="V8" s="784">
        <v>5</v>
      </c>
      <c r="W8" s="784"/>
      <c r="X8" s="784"/>
      <c r="Y8" s="784"/>
      <c r="Z8" s="784"/>
      <c r="AA8" s="784" t="s">
        <v>552</v>
      </c>
      <c r="AB8" s="784"/>
      <c r="AC8" s="784"/>
      <c r="AD8" s="784"/>
      <c r="AE8" s="785"/>
      <c r="AF8" s="786" t="s">
        <v>122</v>
      </c>
      <c r="AG8" s="787"/>
      <c r="AH8" s="787"/>
      <c r="AI8" s="787"/>
      <c r="AJ8" s="788"/>
      <c r="AK8" s="769" t="s">
        <v>552</v>
      </c>
      <c r="AL8" s="770"/>
      <c r="AM8" s="770"/>
      <c r="AN8" s="770"/>
      <c r="AO8" s="770"/>
      <c r="AP8" s="770" t="s">
        <v>552</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554</v>
      </c>
      <c r="BT8" s="774"/>
      <c r="BU8" s="774"/>
      <c r="BV8" s="774"/>
      <c r="BW8" s="774"/>
      <c r="BX8" s="774"/>
      <c r="BY8" s="774"/>
      <c r="BZ8" s="774"/>
      <c r="CA8" s="774"/>
      <c r="CB8" s="774"/>
      <c r="CC8" s="774"/>
      <c r="CD8" s="774"/>
      <c r="CE8" s="774"/>
      <c r="CF8" s="774"/>
      <c r="CG8" s="775"/>
      <c r="CH8" s="776">
        <v>26</v>
      </c>
      <c r="CI8" s="777"/>
      <c r="CJ8" s="777"/>
      <c r="CK8" s="777"/>
      <c r="CL8" s="778"/>
      <c r="CM8" s="776">
        <v>224</v>
      </c>
      <c r="CN8" s="777"/>
      <c r="CO8" s="777"/>
      <c r="CP8" s="777"/>
      <c r="CQ8" s="778"/>
      <c r="CR8" s="776">
        <v>174</v>
      </c>
      <c r="CS8" s="777"/>
      <c r="CT8" s="777"/>
      <c r="CU8" s="777"/>
      <c r="CV8" s="778"/>
      <c r="CW8" s="776" t="s">
        <v>552</v>
      </c>
      <c r="CX8" s="777"/>
      <c r="CY8" s="777"/>
      <c r="CZ8" s="777"/>
      <c r="DA8" s="778"/>
      <c r="DB8" s="776" t="s">
        <v>552</v>
      </c>
      <c r="DC8" s="777"/>
      <c r="DD8" s="777"/>
      <c r="DE8" s="777"/>
      <c r="DF8" s="778"/>
      <c r="DG8" s="776" t="s">
        <v>552</v>
      </c>
      <c r="DH8" s="777"/>
      <c r="DI8" s="777"/>
      <c r="DJ8" s="777"/>
      <c r="DK8" s="778"/>
      <c r="DL8" s="776" t="s">
        <v>552</v>
      </c>
      <c r="DM8" s="777"/>
      <c r="DN8" s="777"/>
      <c r="DO8" s="777"/>
      <c r="DP8" s="778"/>
      <c r="DQ8" s="776" t="s">
        <v>552</v>
      </c>
      <c r="DR8" s="777"/>
      <c r="DS8" s="777"/>
      <c r="DT8" s="777"/>
      <c r="DU8" s="778"/>
      <c r="DV8" s="773"/>
      <c r="DW8" s="774"/>
      <c r="DX8" s="774"/>
      <c r="DY8" s="774"/>
      <c r="DZ8" s="779"/>
      <c r="EA8" s="234"/>
    </row>
    <row r="9" spans="1:131" s="235" customFormat="1" ht="26.25" customHeight="1" x14ac:dyDescent="0.15">
      <c r="A9" s="238">
        <v>3</v>
      </c>
      <c r="B9" s="780" t="s">
        <v>376</v>
      </c>
      <c r="C9" s="781"/>
      <c r="D9" s="781"/>
      <c r="E9" s="781"/>
      <c r="F9" s="781"/>
      <c r="G9" s="781"/>
      <c r="H9" s="781"/>
      <c r="I9" s="781"/>
      <c r="J9" s="781"/>
      <c r="K9" s="781"/>
      <c r="L9" s="781"/>
      <c r="M9" s="781"/>
      <c r="N9" s="781"/>
      <c r="O9" s="781"/>
      <c r="P9" s="782"/>
      <c r="Q9" s="783">
        <v>3</v>
      </c>
      <c r="R9" s="784"/>
      <c r="S9" s="784"/>
      <c r="T9" s="784"/>
      <c r="U9" s="784"/>
      <c r="V9" s="784">
        <v>3</v>
      </c>
      <c r="W9" s="784"/>
      <c r="X9" s="784"/>
      <c r="Y9" s="784"/>
      <c r="Z9" s="784"/>
      <c r="AA9" s="784" t="s">
        <v>552</v>
      </c>
      <c r="AB9" s="784"/>
      <c r="AC9" s="784"/>
      <c r="AD9" s="784"/>
      <c r="AE9" s="785"/>
      <c r="AF9" s="786" t="s">
        <v>122</v>
      </c>
      <c r="AG9" s="787"/>
      <c r="AH9" s="787"/>
      <c r="AI9" s="787"/>
      <c r="AJ9" s="788"/>
      <c r="AK9" s="769">
        <v>3</v>
      </c>
      <c r="AL9" s="770"/>
      <c r="AM9" s="770"/>
      <c r="AN9" s="770"/>
      <c r="AO9" s="770"/>
      <c r="AP9" s="770" t="s">
        <v>552</v>
      </c>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555</v>
      </c>
      <c r="BT9" s="774"/>
      <c r="BU9" s="774"/>
      <c r="BV9" s="774"/>
      <c r="BW9" s="774"/>
      <c r="BX9" s="774"/>
      <c r="BY9" s="774"/>
      <c r="BZ9" s="774"/>
      <c r="CA9" s="774"/>
      <c r="CB9" s="774"/>
      <c r="CC9" s="774"/>
      <c r="CD9" s="774"/>
      <c r="CE9" s="774"/>
      <c r="CF9" s="774"/>
      <c r="CG9" s="775"/>
      <c r="CH9" s="776">
        <v>0</v>
      </c>
      <c r="CI9" s="777"/>
      <c r="CJ9" s="777"/>
      <c r="CK9" s="777"/>
      <c r="CL9" s="778"/>
      <c r="CM9" s="776">
        <v>20</v>
      </c>
      <c r="CN9" s="777"/>
      <c r="CO9" s="777"/>
      <c r="CP9" s="777"/>
      <c r="CQ9" s="778"/>
      <c r="CR9" s="776">
        <v>7</v>
      </c>
      <c r="CS9" s="777"/>
      <c r="CT9" s="777"/>
      <c r="CU9" s="777"/>
      <c r="CV9" s="778"/>
      <c r="CW9" s="776" t="s">
        <v>552</v>
      </c>
      <c r="CX9" s="777"/>
      <c r="CY9" s="777"/>
      <c r="CZ9" s="777"/>
      <c r="DA9" s="778"/>
      <c r="DB9" s="776" t="s">
        <v>552</v>
      </c>
      <c r="DC9" s="777"/>
      <c r="DD9" s="777"/>
      <c r="DE9" s="777"/>
      <c r="DF9" s="778"/>
      <c r="DG9" s="776" t="s">
        <v>552</v>
      </c>
      <c r="DH9" s="777"/>
      <c r="DI9" s="777"/>
      <c r="DJ9" s="777"/>
      <c r="DK9" s="778"/>
      <c r="DL9" s="776" t="s">
        <v>552</v>
      </c>
      <c r="DM9" s="777"/>
      <c r="DN9" s="777"/>
      <c r="DO9" s="777"/>
      <c r="DP9" s="778"/>
      <c r="DQ9" s="776" t="s">
        <v>552</v>
      </c>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378</v>
      </c>
      <c r="B23" s="789" t="s">
        <v>379</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311</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390</v>
      </c>
      <c r="C28" s="750"/>
      <c r="D28" s="750"/>
      <c r="E28" s="750"/>
      <c r="F28" s="750"/>
      <c r="G28" s="750"/>
      <c r="H28" s="750"/>
      <c r="I28" s="750"/>
      <c r="J28" s="750"/>
      <c r="K28" s="750"/>
      <c r="L28" s="750"/>
      <c r="M28" s="750"/>
      <c r="N28" s="750"/>
      <c r="O28" s="750"/>
      <c r="P28" s="751"/>
      <c r="Q28" s="822">
        <v>5252</v>
      </c>
      <c r="R28" s="823"/>
      <c r="S28" s="823"/>
      <c r="T28" s="823"/>
      <c r="U28" s="823"/>
      <c r="V28" s="823">
        <v>5219</v>
      </c>
      <c r="W28" s="823"/>
      <c r="X28" s="823"/>
      <c r="Y28" s="823"/>
      <c r="Z28" s="823"/>
      <c r="AA28" s="823">
        <v>33</v>
      </c>
      <c r="AB28" s="823"/>
      <c r="AC28" s="823"/>
      <c r="AD28" s="823"/>
      <c r="AE28" s="824"/>
      <c r="AF28" s="825">
        <v>33</v>
      </c>
      <c r="AG28" s="823"/>
      <c r="AH28" s="823"/>
      <c r="AI28" s="823"/>
      <c r="AJ28" s="826"/>
      <c r="AK28" s="827">
        <v>509</v>
      </c>
      <c r="AL28" s="828"/>
      <c r="AM28" s="828"/>
      <c r="AN28" s="828"/>
      <c r="AO28" s="828"/>
      <c r="AP28" s="828" t="s">
        <v>552</v>
      </c>
      <c r="AQ28" s="828"/>
      <c r="AR28" s="828"/>
      <c r="AS28" s="828"/>
      <c r="AT28" s="828"/>
      <c r="AU28" s="828" t="s">
        <v>552</v>
      </c>
      <c r="AV28" s="828"/>
      <c r="AW28" s="828"/>
      <c r="AX28" s="828"/>
      <c r="AY28" s="828"/>
      <c r="AZ28" s="829" t="s">
        <v>552</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391</v>
      </c>
      <c r="C29" s="781"/>
      <c r="D29" s="781"/>
      <c r="E29" s="781"/>
      <c r="F29" s="781"/>
      <c r="G29" s="781"/>
      <c r="H29" s="781"/>
      <c r="I29" s="781"/>
      <c r="J29" s="781"/>
      <c r="K29" s="781"/>
      <c r="L29" s="781"/>
      <c r="M29" s="781"/>
      <c r="N29" s="781"/>
      <c r="O29" s="781"/>
      <c r="P29" s="782"/>
      <c r="Q29" s="783">
        <v>5936</v>
      </c>
      <c r="R29" s="784"/>
      <c r="S29" s="784"/>
      <c r="T29" s="784"/>
      <c r="U29" s="784"/>
      <c r="V29" s="784">
        <v>5787</v>
      </c>
      <c r="W29" s="784"/>
      <c r="X29" s="784"/>
      <c r="Y29" s="784"/>
      <c r="Z29" s="784"/>
      <c r="AA29" s="784">
        <v>149</v>
      </c>
      <c r="AB29" s="784"/>
      <c r="AC29" s="784"/>
      <c r="AD29" s="784"/>
      <c r="AE29" s="785"/>
      <c r="AF29" s="786">
        <v>137</v>
      </c>
      <c r="AG29" s="787"/>
      <c r="AH29" s="787"/>
      <c r="AI29" s="787"/>
      <c r="AJ29" s="788"/>
      <c r="AK29" s="834">
        <v>1028</v>
      </c>
      <c r="AL29" s="830"/>
      <c r="AM29" s="830"/>
      <c r="AN29" s="830"/>
      <c r="AO29" s="830"/>
      <c r="AP29" s="830" t="s">
        <v>552</v>
      </c>
      <c r="AQ29" s="830"/>
      <c r="AR29" s="830"/>
      <c r="AS29" s="830"/>
      <c r="AT29" s="830"/>
      <c r="AU29" s="830" t="s">
        <v>552</v>
      </c>
      <c r="AV29" s="830"/>
      <c r="AW29" s="830"/>
      <c r="AX29" s="830"/>
      <c r="AY29" s="830"/>
      <c r="AZ29" s="831" t="s">
        <v>552</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392</v>
      </c>
      <c r="C30" s="781"/>
      <c r="D30" s="781"/>
      <c r="E30" s="781"/>
      <c r="F30" s="781"/>
      <c r="G30" s="781"/>
      <c r="H30" s="781"/>
      <c r="I30" s="781"/>
      <c r="J30" s="781"/>
      <c r="K30" s="781"/>
      <c r="L30" s="781"/>
      <c r="M30" s="781"/>
      <c r="N30" s="781"/>
      <c r="O30" s="781"/>
      <c r="P30" s="782"/>
      <c r="Q30" s="783">
        <v>603</v>
      </c>
      <c r="R30" s="784"/>
      <c r="S30" s="784"/>
      <c r="T30" s="784"/>
      <c r="U30" s="784"/>
      <c r="V30" s="784">
        <v>602</v>
      </c>
      <c r="W30" s="784"/>
      <c r="X30" s="784"/>
      <c r="Y30" s="784"/>
      <c r="Z30" s="784"/>
      <c r="AA30" s="784">
        <v>1</v>
      </c>
      <c r="AB30" s="784"/>
      <c r="AC30" s="784"/>
      <c r="AD30" s="784"/>
      <c r="AE30" s="785"/>
      <c r="AF30" s="786">
        <v>1</v>
      </c>
      <c r="AG30" s="787"/>
      <c r="AH30" s="787"/>
      <c r="AI30" s="787"/>
      <c r="AJ30" s="788"/>
      <c r="AK30" s="834">
        <v>178</v>
      </c>
      <c r="AL30" s="830"/>
      <c r="AM30" s="830"/>
      <c r="AN30" s="830"/>
      <c r="AO30" s="830"/>
      <c r="AP30" s="830" t="s">
        <v>552</v>
      </c>
      <c r="AQ30" s="830"/>
      <c r="AR30" s="830"/>
      <c r="AS30" s="830"/>
      <c r="AT30" s="830"/>
      <c r="AU30" s="830" t="s">
        <v>552</v>
      </c>
      <c r="AV30" s="830"/>
      <c r="AW30" s="830"/>
      <c r="AX30" s="830"/>
      <c r="AY30" s="830"/>
      <c r="AZ30" s="831" t="s">
        <v>552</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393</v>
      </c>
      <c r="C31" s="781"/>
      <c r="D31" s="781"/>
      <c r="E31" s="781"/>
      <c r="F31" s="781"/>
      <c r="G31" s="781"/>
      <c r="H31" s="781"/>
      <c r="I31" s="781"/>
      <c r="J31" s="781"/>
      <c r="K31" s="781"/>
      <c r="L31" s="781"/>
      <c r="M31" s="781"/>
      <c r="N31" s="781"/>
      <c r="O31" s="781"/>
      <c r="P31" s="782"/>
      <c r="Q31" s="783">
        <v>1137</v>
      </c>
      <c r="R31" s="784"/>
      <c r="S31" s="784"/>
      <c r="T31" s="784"/>
      <c r="U31" s="784"/>
      <c r="V31" s="784">
        <v>1119</v>
      </c>
      <c r="W31" s="784"/>
      <c r="X31" s="784"/>
      <c r="Y31" s="784"/>
      <c r="Z31" s="784"/>
      <c r="AA31" s="784">
        <v>18</v>
      </c>
      <c r="AB31" s="784"/>
      <c r="AC31" s="784"/>
      <c r="AD31" s="784"/>
      <c r="AE31" s="785"/>
      <c r="AF31" s="786">
        <v>1093</v>
      </c>
      <c r="AG31" s="787"/>
      <c r="AH31" s="787"/>
      <c r="AI31" s="787"/>
      <c r="AJ31" s="788"/>
      <c r="AK31" s="834">
        <v>53</v>
      </c>
      <c r="AL31" s="830"/>
      <c r="AM31" s="830"/>
      <c r="AN31" s="830"/>
      <c r="AO31" s="830"/>
      <c r="AP31" s="830">
        <v>1709</v>
      </c>
      <c r="AQ31" s="830"/>
      <c r="AR31" s="830"/>
      <c r="AS31" s="830"/>
      <c r="AT31" s="830"/>
      <c r="AU31" s="830">
        <v>420</v>
      </c>
      <c r="AV31" s="830"/>
      <c r="AW31" s="830"/>
      <c r="AX31" s="830"/>
      <c r="AY31" s="830"/>
      <c r="AZ31" s="831" t="s">
        <v>552</v>
      </c>
      <c r="BA31" s="831"/>
      <c r="BB31" s="831"/>
      <c r="BC31" s="831"/>
      <c r="BD31" s="831"/>
      <c r="BE31" s="832" t="s">
        <v>394</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395</v>
      </c>
      <c r="C32" s="781"/>
      <c r="D32" s="781"/>
      <c r="E32" s="781"/>
      <c r="F32" s="781"/>
      <c r="G32" s="781"/>
      <c r="H32" s="781"/>
      <c r="I32" s="781"/>
      <c r="J32" s="781"/>
      <c r="K32" s="781"/>
      <c r="L32" s="781"/>
      <c r="M32" s="781"/>
      <c r="N32" s="781"/>
      <c r="O32" s="781"/>
      <c r="P32" s="782"/>
      <c r="Q32" s="783">
        <v>1113</v>
      </c>
      <c r="R32" s="784"/>
      <c r="S32" s="784"/>
      <c r="T32" s="784"/>
      <c r="U32" s="784"/>
      <c r="V32" s="784">
        <v>1092</v>
      </c>
      <c r="W32" s="784"/>
      <c r="X32" s="784"/>
      <c r="Y32" s="784"/>
      <c r="Z32" s="784"/>
      <c r="AA32" s="784">
        <v>20</v>
      </c>
      <c r="AB32" s="784"/>
      <c r="AC32" s="784"/>
      <c r="AD32" s="784"/>
      <c r="AE32" s="785"/>
      <c r="AF32" s="786">
        <v>161</v>
      </c>
      <c r="AG32" s="787"/>
      <c r="AH32" s="787"/>
      <c r="AI32" s="787"/>
      <c r="AJ32" s="788"/>
      <c r="AK32" s="834">
        <v>662</v>
      </c>
      <c r="AL32" s="830"/>
      <c r="AM32" s="830"/>
      <c r="AN32" s="830"/>
      <c r="AO32" s="830"/>
      <c r="AP32" s="830">
        <v>6965</v>
      </c>
      <c r="AQ32" s="830"/>
      <c r="AR32" s="830"/>
      <c r="AS32" s="830"/>
      <c r="AT32" s="830"/>
      <c r="AU32" s="835">
        <v>5001</v>
      </c>
      <c r="AV32" s="836"/>
      <c r="AW32" s="836"/>
      <c r="AX32" s="836"/>
      <c r="AY32" s="834"/>
      <c r="AZ32" s="831" t="s">
        <v>552</v>
      </c>
      <c r="BA32" s="831"/>
      <c r="BB32" s="831"/>
      <c r="BC32" s="831"/>
      <c r="BD32" s="831"/>
      <c r="BE32" s="832" t="s">
        <v>394</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t="s">
        <v>396</v>
      </c>
      <c r="C33" s="781"/>
      <c r="D33" s="781"/>
      <c r="E33" s="781"/>
      <c r="F33" s="781"/>
      <c r="G33" s="781"/>
      <c r="H33" s="781"/>
      <c r="I33" s="781"/>
      <c r="J33" s="781"/>
      <c r="K33" s="781"/>
      <c r="L33" s="781"/>
      <c r="M33" s="781"/>
      <c r="N33" s="781"/>
      <c r="O33" s="781"/>
      <c r="P33" s="782"/>
      <c r="Q33" s="783">
        <v>150</v>
      </c>
      <c r="R33" s="784"/>
      <c r="S33" s="784"/>
      <c r="T33" s="784"/>
      <c r="U33" s="784"/>
      <c r="V33" s="784">
        <v>29</v>
      </c>
      <c r="W33" s="784"/>
      <c r="X33" s="784"/>
      <c r="Y33" s="784"/>
      <c r="Z33" s="784"/>
      <c r="AA33" s="784">
        <v>121</v>
      </c>
      <c r="AB33" s="784"/>
      <c r="AC33" s="784"/>
      <c r="AD33" s="784"/>
      <c r="AE33" s="785"/>
      <c r="AF33" s="786">
        <v>200</v>
      </c>
      <c r="AG33" s="787"/>
      <c r="AH33" s="787"/>
      <c r="AI33" s="787"/>
      <c r="AJ33" s="788"/>
      <c r="AK33" s="834">
        <v>985</v>
      </c>
      <c r="AL33" s="830"/>
      <c r="AM33" s="830"/>
      <c r="AN33" s="830"/>
      <c r="AO33" s="830"/>
      <c r="AP33" s="830">
        <v>237</v>
      </c>
      <c r="AQ33" s="830"/>
      <c r="AR33" s="830"/>
      <c r="AS33" s="830"/>
      <c r="AT33" s="830"/>
      <c r="AU33" s="830" t="s">
        <v>552</v>
      </c>
      <c r="AV33" s="830"/>
      <c r="AW33" s="830"/>
      <c r="AX33" s="830"/>
      <c r="AY33" s="830"/>
      <c r="AZ33" s="831" t="s">
        <v>552</v>
      </c>
      <c r="BA33" s="831"/>
      <c r="BB33" s="831"/>
      <c r="BC33" s="831"/>
      <c r="BD33" s="831"/>
      <c r="BE33" s="832" t="s">
        <v>397</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7"/>
      <c r="R50" s="838"/>
      <c r="S50" s="838"/>
      <c r="T50" s="838"/>
      <c r="U50" s="838"/>
      <c r="V50" s="838"/>
      <c r="W50" s="838"/>
      <c r="X50" s="838"/>
      <c r="Y50" s="838"/>
      <c r="Z50" s="838"/>
      <c r="AA50" s="838"/>
      <c r="AB50" s="838"/>
      <c r="AC50" s="838"/>
      <c r="AD50" s="838"/>
      <c r="AE50" s="839"/>
      <c r="AF50" s="786"/>
      <c r="AG50" s="787"/>
      <c r="AH50" s="787"/>
      <c r="AI50" s="787"/>
      <c r="AJ50" s="788"/>
      <c r="AK50" s="841"/>
      <c r="AL50" s="838"/>
      <c r="AM50" s="838"/>
      <c r="AN50" s="838"/>
      <c r="AO50" s="838"/>
      <c r="AP50" s="838"/>
      <c r="AQ50" s="838"/>
      <c r="AR50" s="838"/>
      <c r="AS50" s="838"/>
      <c r="AT50" s="838"/>
      <c r="AU50" s="838"/>
      <c r="AV50" s="838"/>
      <c r="AW50" s="838"/>
      <c r="AX50" s="838"/>
      <c r="AY50" s="838"/>
      <c r="AZ50" s="840"/>
      <c r="BA50" s="840"/>
      <c r="BB50" s="840"/>
      <c r="BC50" s="840"/>
      <c r="BD50" s="840"/>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7"/>
      <c r="R51" s="838"/>
      <c r="S51" s="838"/>
      <c r="T51" s="838"/>
      <c r="U51" s="838"/>
      <c r="V51" s="838"/>
      <c r="W51" s="838"/>
      <c r="X51" s="838"/>
      <c r="Y51" s="838"/>
      <c r="Z51" s="838"/>
      <c r="AA51" s="838"/>
      <c r="AB51" s="838"/>
      <c r="AC51" s="838"/>
      <c r="AD51" s="838"/>
      <c r="AE51" s="839"/>
      <c r="AF51" s="786"/>
      <c r="AG51" s="787"/>
      <c r="AH51" s="787"/>
      <c r="AI51" s="787"/>
      <c r="AJ51" s="788"/>
      <c r="AK51" s="841"/>
      <c r="AL51" s="838"/>
      <c r="AM51" s="838"/>
      <c r="AN51" s="838"/>
      <c r="AO51" s="838"/>
      <c r="AP51" s="838"/>
      <c r="AQ51" s="838"/>
      <c r="AR51" s="838"/>
      <c r="AS51" s="838"/>
      <c r="AT51" s="838"/>
      <c r="AU51" s="838"/>
      <c r="AV51" s="838"/>
      <c r="AW51" s="838"/>
      <c r="AX51" s="838"/>
      <c r="AY51" s="838"/>
      <c r="AZ51" s="840"/>
      <c r="BA51" s="840"/>
      <c r="BB51" s="840"/>
      <c r="BC51" s="840"/>
      <c r="BD51" s="840"/>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7"/>
      <c r="R52" s="838"/>
      <c r="S52" s="838"/>
      <c r="T52" s="838"/>
      <c r="U52" s="838"/>
      <c r="V52" s="838"/>
      <c r="W52" s="838"/>
      <c r="X52" s="838"/>
      <c r="Y52" s="838"/>
      <c r="Z52" s="838"/>
      <c r="AA52" s="838"/>
      <c r="AB52" s="838"/>
      <c r="AC52" s="838"/>
      <c r="AD52" s="838"/>
      <c r="AE52" s="839"/>
      <c r="AF52" s="786"/>
      <c r="AG52" s="787"/>
      <c r="AH52" s="787"/>
      <c r="AI52" s="787"/>
      <c r="AJ52" s="788"/>
      <c r="AK52" s="841"/>
      <c r="AL52" s="838"/>
      <c r="AM52" s="838"/>
      <c r="AN52" s="838"/>
      <c r="AO52" s="838"/>
      <c r="AP52" s="838"/>
      <c r="AQ52" s="838"/>
      <c r="AR52" s="838"/>
      <c r="AS52" s="838"/>
      <c r="AT52" s="838"/>
      <c r="AU52" s="838"/>
      <c r="AV52" s="838"/>
      <c r="AW52" s="838"/>
      <c r="AX52" s="838"/>
      <c r="AY52" s="838"/>
      <c r="AZ52" s="840"/>
      <c r="BA52" s="840"/>
      <c r="BB52" s="840"/>
      <c r="BC52" s="840"/>
      <c r="BD52" s="840"/>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7"/>
      <c r="R53" s="838"/>
      <c r="S53" s="838"/>
      <c r="T53" s="838"/>
      <c r="U53" s="838"/>
      <c r="V53" s="838"/>
      <c r="W53" s="838"/>
      <c r="X53" s="838"/>
      <c r="Y53" s="838"/>
      <c r="Z53" s="838"/>
      <c r="AA53" s="838"/>
      <c r="AB53" s="838"/>
      <c r="AC53" s="838"/>
      <c r="AD53" s="838"/>
      <c r="AE53" s="839"/>
      <c r="AF53" s="786"/>
      <c r="AG53" s="787"/>
      <c r="AH53" s="787"/>
      <c r="AI53" s="787"/>
      <c r="AJ53" s="788"/>
      <c r="AK53" s="841"/>
      <c r="AL53" s="838"/>
      <c r="AM53" s="838"/>
      <c r="AN53" s="838"/>
      <c r="AO53" s="838"/>
      <c r="AP53" s="838"/>
      <c r="AQ53" s="838"/>
      <c r="AR53" s="838"/>
      <c r="AS53" s="838"/>
      <c r="AT53" s="838"/>
      <c r="AU53" s="838"/>
      <c r="AV53" s="838"/>
      <c r="AW53" s="838"/>
      <c r="AX53" s="838"/>
      <c r="AY53" s="838"/>
      <c r="AZ53" s="840"/>
      <c r="BA53" s="840"/>
      <c r="BB53" s="840"/>
      <c r="BC53" s="840"/>
      <c r="BD53" s="840"/>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7"/>
      <c r="R54" s="838"/>
      <c r="S54" s="838"/>
      <c r="T54" s="838"/>
      <c r="U54" s="838"/>
      <c r="V54" s="838"/>
      <c r="W54" s="838"/>
      <c r="X54" s="838"/>
      <c r="Y54" s="838"/>
      <c r="Z54" s="838"/>
      <c r="AA54" s="838"/>
      <c r="AB54" s="838"/>
      <c r="AC54" s="838"/>
      <c r="AD54" s="838"/>
      <c r="AE54" s="839"/>
      <c r="AF54" s="786"/>
      <c r="AG54" s="787"/>
      <c r="AH54" s="787"/>
      <c r="AI54" s="787"/>
      <c r="AJ54" s="788"/>
      <c r="AK54" s="841"/>
      <c r="AL54" s="838"/>
      <c r="AM54" s="838"/>
      <c r="AN54" s="838"/>
      <c r="AO54" s="838"/>
      <c r="AP54" s="838"/>
      <c r="AQ54" s="838"/>
      <c r="AR54" s="838"/>
      <c r="AS54" s="838"/>
      <c r="AT54" s="838"/>
      <c r="AU54" s="838"/>
      <c r="AV54" s="838"/>
      <c r="AW54" s="838"/>
      <c r="AX54" s="838"/>
      <c r="AY54" s="838"/>
      <c r="AZ54" s="840"/>
      <c r="BA54" s="840"/>
      <c r="BB54" s="840"/>
      <c r="BC54" s="840"/>
      <c r="BD54" s="840"/>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7"/>
      <c r="R55" s="838"/>
      <c r="S55" s="838"/>
      <c r="T55" s="838"/>
      <c r="U55" s="838"/>
      <c r="V55" s="838"/>
      <c r="W55" s="838"/>
      <c r="X55" s="838"/>
      <c r="Y55" s="838"/>
      <c r="Z55" s="838"/>
      <c r="AA55" s="838"/>
      <c r="AB55" s="838"/>
      <c r="AC55" s="838"/>
      <c r="AD55" s="838"/>
      <c r="AE55" s="839"/>
      <c r="AF55" s="786"/>
      <c r="AG55" s="787"/>
      <c r="AH55" s="787"/>
      <c r="AI55" s="787"/>
      <c r="AJ55" s="788"/>
      <c r="AK55" s="841"/>
      <c r="AL55" s="838"/>
      <c r="AM55" s="838"/>
      <c r="AN55" s="838"/>
      <c r="AO55" s="838"/>
      <c r="AP55" s="838"/>
      <c r="AQ55" s="838"/>
      <c r="AR55" s="838"/>
      <c r="AS55" s="838"/>
      <c r="AT55" s="838"/>
      <c r="AU55" s="838"/>
      <c r="AV55" s="838"/>
      <c r="AW55" s="838"/>
      <c r="AX55" s="838"/>
      <c r="AY55" s="838"/>
      <c r="AZ55" s="840"/>
      <c r="BA55" s="840"/>
      <c r="BB55" s="840"/>
      <c r="BC55" s="840"/>
      <c r="BD55" s="840"/>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7"/>
      <c r="R56" s="838"/>
      <c r="S56" s="838"/>
      <c r="T56" s="838"/>
      <c r="U56" s="838"/>
      <c r="V56" s="838"/>
      <c r="W56" s="838"/>
      <c r="X56" s="838"/>
      <c r="Y56" s="838"/>
      <c r="Z56" s="838"/>
      <c r="AA56" s="838"/>
      <c r="AB56" s="838"/>
      <c r="AC56" s="838"/>
      <c r="AD56" s="838"/>
      <c r="AE56" s="839"/>
      <c r="AF56" s="786"/>
      <c r="AG56" s="787"/>
      <c r="AH56" s="787"/>
      <c r="AI56" s="787"/>
      <c r="AJ56" s="788"/>
      <c r="AK56" s="841"/>
      <c r="AL56" s="838"/>
      <c r="AM56" s="838"/>
      <c r="AN56" s="838"/>
      <c r="AO56" s="838"/>
      <c r="AP56" s="838"/>
      <c r="AQ56" s="838"/>
      <c r="AR56" s="838"/>
      <c r="AS56" s="838"/>
      <c r="AT56" s="838"/>
      <c r="AU56" s="838"/>
      <c r="AV56" s="838"/>
      <c r="AW56" s="838"/>
      <c r="AX56" s="838"/>
      <c r="AY56" s="838"/>
      <c r="AZ56" s="840"/>
      <c r="BA56" s="840"/>
      <c r="BB56" s="840"/>
      <c r="BC56" s="840"/>
      <c r="BD56" s="840"/>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7"/>
      <c r="R57" s="838"/>
      <c r="S57" s="838"/>
      <c r="T57" s="838"/>
      <c r="U57" s="838"/>
      <c r="V57" s="838"/>
      <c r="W57" s="838"/>
      <c r="X57" s="838"/>
      <c r="Y57" s="838"/>
      <c r="Z57" s="838"/>
      <c r="AA57" s="838"/>
      <c r="AB57" s="838"/>
      <c r="AC57" s="838"/>
      <c r="AD57" s="838"/>
      <c r="AE57" s="839"/>
      <c r="AF57" s="786"/>
      <c r="AG57" s="787"/>
      <c r="AH57" s="787"/>
      <c r="AI57" s="787"/>
      <c r="AJ57" s="788"/>
      <c r="AK57" s="841"/>
      <c r="AL57" s="838"/>
      <c r="AM57" s="838"/>
      <c r="AN57" s="838"/>
      <c r="AO57" s="838"/>
      <c r="AP57" s="838"/>
      <c r="AQ57" s="838"/>
      <c r="AR57" s="838"/>
      <c r="AS57" s="838"/>
      <c r="AT57" s="838"/>
      <c r="AU57" s="838"/>
      <c r="AV57" s="838"/>
      <c r="AW57" s="838"/>
      <c r="AX57" s="838"/>
      <c r="AY57" s="838"/>
      <c r="AZ57" s="840"/>
      <c r="BA57" s="840"/>
      <c r="BB57" s="840"/>
      <c r="BC57" s="840"/>
      <c r="BD57" s="840"/>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7"/>
      <c r="R58" s="838"/>
      <c r="S58" s="838"/>
      <c r="T58" s="838"/>
      <c r="U58" s="838"/>
      <c r="V58" s="838"/>
      <c r="W58" s="838"/>
      <c r="X58" s="838"/>
      <c r="Y58" s="838"/>
      <c r="Z58" s="838"/>
      <c r="AA58" s="838"/>
      <c r="AB58" s="838"/>
      <c r="AC58" s="838"/>
      <c r="AD58" s="838"/>
      <c r="AE58" s="839"/>
      <c r="AF58" s="786"/>
      <c r="AG58" s="787"/>
      <c r="AH58" s="787"/>
      <c r="AI58" s="787"/>
      <c r="AJ58" s="788"/>
      <c r="AK58" s="841"/>
      <c r="AL58" s="838"/>
      <c r="AM58" s="838"/>
      <c r="AN58" s="838"/>
      <c r="AO58" s="838"/>
      <c r="AP58" s="838"/>
      <c r="AQ58" s="838"/>
      <c r="AR58" s="838"/>
      <c r="AS58" s="838"/>
      <c r="AT58" s="838"/>
      <c r="AU58" s="838"/>
      <c r="AV58" s="838"/>
      <c r="AW58" s="838"/>
      <c r="AX58" s="838"/>
      <c r="AY58" s="838"/>
      <c r="AZ58" s="840"/>
      <c r="BA58" s="840"/>
      <c r="BB58" s="840"/>
      <c r="BC58" s="840"/>
      <c r="BD58" s="840"/>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7"/>
      <c r="R59" s="838"/>
      <c r="S59" s="838"/>
      <c r="T59" s="838"/>
      <c r="U59" s="838"/>
      <c r="V59" s="838"/>
      <c r="W59" s="838"/>
      <c r="X59" s="838"/>
      <c r="Y59" s="838"/>
      <c r="Z59" s="838"/>
      <c r="AA59" s="838"/>
      <c r="AB59" s="838"/>
      <c r="AC59" s="838"/>
      <c r="AD59" s="838"/>
      <c r="AE59" s="839"/>
      <c r="AF59" s="786"/>
      <c r="AG59" s="787"/>
      <c r="AH59" s="787"/>
      <c r="AI59" s="787"/>
      <c r="AJ59" s="788"/>
      <c r="AK59" s="841"/>
      <c r="AL59" s="838"/>
      <c r="AM59" s="838"/>
      <c r="AN59" s="838"/>
      <c r="AO59" s="838"/>
      <c r="AP59" s="838"/>
      <c r="AQ59" s="838"/>
      <c r="AR59" s="838"/>
      <c r="AS59" s="838"/>
      <c r="AT59" s="838"/>
      <c r="AU59" s="838"/>
      <c r="AV59" s="838"/>
      <c r="AW59" s="838"/>
      <c r="AX59" s="838"/>
      <c r="AY59" s="838"/>
      <c r="AZ59" s="840"/>
      <c r="BA59" s="840"/>
      <c r="BB59" s="840"/>
      <c r="BC59" s="840"/>
      <c r="BD59" s="840"/>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7"/>
      <c r="R60" s="838"/>
      <c r="S60" s="838"/>
      <c r="T60" s="838"/>
      <c r="U60" s="838"/>
      <c r="V60" s="838"/>
      <c r="W60" s="838"/>
      <c r="X60" s="838"/>
      <c r="Y60" s="838"/>
      <c r="Z60" s="838"/>
      <c r="AA60" s="838"/>
      <c r="AB60" s="838"/>
      <c r="AC60" s="838"/>
      <c r="AD60" s="838"/>
      <c r="AE60" s="839"/>
      <c r="AF60" s="786"/>
      <c r="AG60" s="787"/>
      <c r="AH60" s="787"/>
      <c r="AI60" s="787"/>
      <c r="AJ60" s="788"/>
      <c r="AK60" s="841"/>
      <c r="AL60" s="838"/>
      <c r="AM60" s="838"/>
      <c r="AN60" s="838"/>
      <c r="AO60" s="838"/>
      <c r="AP60" s="838"/>
      <c r="AQ60" s="838"/>
      <c r="AR60" s="838"/>
      <c r="AS60" s="838"/>
      <c r="AT60" s="838"/>
      <c r="AU60" s="838"/>
      <c r="AV60" s="838"/>
      <c r="AW60" s="838"/>
      <c r="AX60" s="838"/>
      <c r="AY60" s="838"/>
      <c r="AZ60" s="840"/>
      <c r="BA60" s="840"/>
      <c r="BB60" s="840"/>
      <c r="BC60" s="840"/>
      <c r="BD60" s="840"/>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7"/>
      <c r="R61" s="838"/>
      <c r="S61" s="838"/>
      <c r="T61" s="838"/>
      <c r="U61" s="838"/>
      <c r="V61" s="838"/>
      <c r="W61" s="838"/>
      <c r="X61" s="838"/>
      <c r="Y61" s="838"/>
      <c r="Z61" s="838"/>
      <c r="AA61" s="838"/>
      <c r="AB61" s="838"/>
      <c r="AC61" s="838"/>
      <c r="AD61" s="838"/>
      <c r="AE61" s="839"/>
      <c r="AF61" s="786"/>
      <c r="AG61" s="787"/>
      <c r="AH61" s="787"/>
      <c r="AI61" s="787"/>
      <c r="AJ61" s="788"/>
      <c r="AK61" s="841"/>
      <c r="AL61" s="838"/>
      <c r="AM61" s="838"/>
      <c r="AN61" s="838"/>
      <c r="AO61" s="838"/>
      <c r="AP61" s="838"/>
      <c r="AQ61" s="838"/>
      <c r="AR61" s="838"/>
      <c r="AS61" s="838"/>
      <c r="AT61" s="838"/>
      <c r="AU61" s="838"/>
      <c r="AV61" s="838"/>
      <c r="AW61" s="838"/>
      <c r="AX61" s="838"/>
      <c r="AY61" s="838"/>
      <c r="AZ61" s="840"/>
      <c r="BA61" s="840"/>
      <c r="BB61" s="840"/>
      <c r="BC61" s="840"/>
      <c r="BD61" s="840"/>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7"/>
      <c r="R62" s="838"/>
      <c r="S62" s="838"/>
      <c r="T62" s="838"/>
      <c r="U62" s="838"/>
      <c r="V62" s="838"/>
      <c r="W62" s="838"/>
      <c r="X62" s="838"/>
      <c r="Y62" s="838"/>
      <c r="Z62" s="838"/>
      <c r="AA62" s="838"/>
      <c r="AB62" s="838"/>
      <c r="AC62" s="838"/>
      <c r="AD62" s="838"/>
      <c r="AE62" s="839"/>
      <c r="AF62" s="786"/>
      <c r="AG62" s="787"/>
      <c r="AH62" s="787"/>
      <c r="AI62" s="787"/>
      <c r="AJ62" s="788"/>
      <c r="AK62" s="841"/>
      <c r="AL62" s="838"/>
      <c r="AM62" s="838"/>
      <c r="AN62" s="838"/>
      <c r="AO62" s="838"/>
      <c r="AP62" s="838"/>
      <c r="AQ62" s="838"/>
      <c r="AR62" s="838"/>
      <c r="AS62" s="838"/>
      <c r="AT62" s="838"/>
      <c r="AU62" s="838"/>
      <c r="AV62" s="838"/>
      <c r="AW62" s="838"/>
      <c r="AX62" s="838"/>
      <c r="AY62" s="838"/>
      <c r="AZ62" s="840"/>
      <c r="BA62" s="840"/>
      <c r="BB62" s="840"/>
      <c r="BC62" s="840"/>
      <c r="BD62" s="840"/>
      <c r="BE62" s="832"/>
      <c r="BF62" s="832"/>
      <c r="BG62" s="832"/>
      <c r="BH62" s="832"/>
      <c r="BI62" s="833"/>
      <c r="BJ62" s="849" t="s">
        <v>398</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378</v>
      </c>
      <c r="B63" s="789" t="s">
        <v>399</v>
      </c>
      <c r="C63" s="790"/>
      <c r="D63" s="790"/>
      <c r="E63" s="790"/>
      <c r="F63" s="790"/>
      <c r="G63" s="790"/>
      <c r="H63" s="790"/>
      <c r="I63" s="790"/>
      <c r="J63" s="790"/>
      <c r="K63" s="790"/>
      <c r="L63" s="790"/>
      <c r="M63" s="790"/>
      <c r="N63" s="790"/>
      <c r="O63" s="790"/>
      <c r="P63" s="791"/>
      <c r="Q63" s="842"/>
      <c r="R63" s="843"/>
      <c r="S63" s="843"/>
      <c r="T63" s="843"/>
      <c r="U63" s="843"/>
      <c r="V63" s="843"/>
      <c r="W63" s="843"/>
      <c r="X63" s="843"/>
      <c r="Y63" s="843"/>
      <c r="Z63" s="843"/>
      <c r="AA63" s="843"/>
      <c r="AB63" s="843"/>
      <c r="AC63" s="843"/>
      <c r="AD63" s="843"/>
      <c r="AE63" s="844"/>
      <c r="AF63" s="845">
        <v>1625</v>
      </c>
      <c r="AG63" s="846"/>
      <c r="AH63" s="846"/>
      <c r="AI63" s="846"/>
      <c r="AJ63" s="847"/>
      <c r="AK63" s="848"/>
      <c r="AL63" s="843"/>
      <c r="AM63" s="843"/>
      <c r="AN63" s="843"/>
      <c r="AO63" s="843"/>
      <c r="AP63" s="846"/>
      <c r="AQ63" s="846"/>
      <c r="AR63" s="846"/>
      <c r="AS63" s="846"/>
      <c r="AT63" s="846"/>
      <c r="AU63" s="846"/>
      <c r="AV63" s="846"/>
      <c r="AW63" s="846"/>
      <c r="AX63" s="846"/>
      <c r="AY63" s="846"/>
      <c r="AZ63" s="850"/>
      <c r="BA63" s="850"/>
      <c r="BB63" s="850"/>
      <c r="BC63" s="850"/>
      <c r="BD63" s="850"/>
      <c r="BE63" s="851"/>
      <c r="BF63" s="851"/>
      <c r="BG63" s="851"/>
      <c r="BH63" s="851"/>
      <c r="BI63" s="852"/>
      <c r="BJ63" s="853" t="s">
        <v>122</v>
      </c>
      <c r="BK63" s="854"/>
      <c r="BL63" s="854"/>
      <c r="BM63" s="854"/>
      <c r="BN63" s="855"/>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401</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6" t="s">
        <v>385</v>
      </c>
      <c r="AG66" s="815"/>
      <c r="AH66" s="815"/>
      <c r="AI66" s="815"/>
      <c r="AJ66" s="857"/>
      <c r="AK66" s="733" t="s">
        <v>386</v>
      </c>
      <c r="AL66" s="728"/>
      <c r="AM66" s="728"/>
      <c r="AN66" s="728"/>
      <c r="AO66" s="729"/>
      <c r="AP66" s="733" t="s">
        <v>387</v>
      </c>
      <c r="AQ66" s="734"/>
      <c r="AR66" s="734"/>
      <c r="AS66" s="734"/>
      <c r="AT66" s="735"/>
      <c r="AU66" s="733" t="s">
        <v>402</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61"/>
      <c r="BT66" s="862"/>
      <c r="BU66" s="862"/>
      <c r="BV66" s="862"/>
      <c r="BW66" s="862"/>
      <c r="BX66" s="862"/>
      <c r="BY66" s="862"/>
      <c r="BZ66" s="862"/>
      <c r="CA66" s="862"/>
      <c r="CB66" s="862"/>
      <c r="CC66" s="862"/>
      <c r="CD66" s="862"/>
      <c r="CE66" s="862"/>
      <c r="CF66" s="862"/>
      <c r="CG66" s="867"/>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1"/>
      <c r="DW66" s="862"/>
      <c r="DX66" s="862"/>
      <c r="DY66" s="862"/>
      <c r="DZ66" s="863"/>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8"/>
      <c r="AG67" s="818"/>
      <c r="AH67" s="818"/>
      <c r="AI67" s="818"/>
      <c r="AJ67" s="859"/>
      <c r="AK67" s="860"/>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1"/>
      <c r="BT67" s="862"/>
      <c r="BU67" s="862"/>
      <c r="BV67" s="862"/>
      <c r="BW67" s="862"/>
      <c r="BX67" s="862"/>
      <c r="BY67" s="862"/>
      <c r="BZ67" s="862"/>
      <c r="CA67" s="862"/>
      <c r="CB67" s="862"/>
      <c r="CC67" s="862"/>
      <c r="CD67" s="862"/>
      <c r="CE67" s="862"/>
      <c r="CF67" s="862"/>
      <c r="CG67" s="867"/>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1"/>
      <c r="DW67" s="862"/>
      <c r="DX67" s="862"/>
      <c r="DY67" s="862"/>
      <c r="DZ67" s="863"/>
      <c r="EA67" s="230"/>
    </row>
    <row r="68" spans="1:131" ht="26.25" customHeight="1" thickTop="1" x14ac:dyDescent="0.15">
      <c r="A68" s="236">
        <v>1</v>
      </c>
      <c r="B68" s="871" t="s">
        <v>561</v>
      </c>
      <c r="C68" s="872"/>
      <c r="D68" s="872"/>
      <c r="E68" s="872"/>
      <c r="F68" s="872"/>
      <c r="G68" s="872"/>
      <c r="H68" s="872"/>
      <c r="I68" s="872"/>
      <c r="J68" s="872"/>
      <c r="K68" s="872"/>
      <c r="L68" s="872"/>
      <c r="M68" s="872"/>
      <c r="N68" s="872"/>
      <c r="O68" s="872"/>
      <c r="P68" s="873"/>
      <c r="Q68" s="874"/>
      <c r="R68" s="868"/>
      <c r="S68" s="868"/>
      <c r="T68" s="868"/>
      <c r="U68" s="868"/>
      <c r="V68" s="868"/>
      <c r="W68" s="868"/>
      <c r="X68" s="868"/>
      <c r="Y68" s="868"/>
      <c r="Z68" s="868"/>
      <c r="AA68" s="868"/>
      <c r="AB68" s="868"/>
      <c r="AC68" s="868"/>
      <c r="AD68" s="868"/>
      <c r="AE68" s="868"/>
      <c r="AF68" s="868"/>
      <c r="AG68" s="868"/>
      <c r="AH68" s="868"/>
      <c r="AI68" s="868"/>
      <c r="AJ68" s="868"/>
      <c r="AK68" s="868"/>
      <c r="AL68" s="868"/>
      <c r="AM68" s="868"/>
      <c r="AN68" s="868"/>
      <c r="AO68" s="868"/>
      <c r="AP68" s="868"/>
      <c r="AQ68" s="868"/>
      <c r="AR68" s="868"/>
      <c r="AS68" s="868"/>
      <c r="AT68" s="868"/>
      <c r="AU68" s="868"/>
      <c r="AV68" s="868"/>
      <c r="AW68" s="868"/>
      <c r="AX68" s="868"/>
      <c r="AY68" s="868"/>
      <c r="AZ68" s="869"/>
      <c r="BA68" s="869"/>
      <c r="BB68" s="869"/>
      <c r="BC68" s="869"/>
      <c r="BD68" s="870"/>
      <c r="BE68" s="241"/>
      <c r="BF68" s="241"/>
      <c r="BG68" s="241"/>
      <c r="BH68" s="241"/>
      <c r="BI68" s="241"/>
      <c r="BJ68" s="241"/>
      <c r="BK68" s="241"/>
      <c r="BL68" s="241"/>
      <c r="BM68" s="241"/>
      <c r="BN68" s="241"/>
      <c r="BO68" s="241"/>
      <c r="BP68" s="241"/>
      <c r="BQ68" s="238">
        <v>62</v>
      </c>
      <c r="BR68" s="243"/>
      <c r="BS68" s="861"/>
      <c r="BT68" s="862"/>
      <c r="BU68" s="862"/>
      <c r="BV68" s="862"/>
      <c r="BW68" s="862"/>
      <c r="BX68" s="862"/>
      <c r="BY68" s="862"/>
      <c r="BZ68" s="862"/>
      <c r="CA68" s="862"/>
      <c r="CB68" s="862"/>
      <c r="CC68" s="862"/>
      <c r="CD68" s="862"/>
      <c r="CE68" s="862"/>
      <c r="CF68" s="862"/>
      <c r="CG68" s="867"/>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1"/>
      <c r="DW68" s="862"/>
      <c r="DX68" s="862"/>
      <c r="DY68" s="862"/>
      <c r="DZ68" s="863"/>
      <c r="EA68" s="230"/>
    </row>
    <row r="69" spans="1:131" ht="26.25" customHeight="1" x14ac:dyDescent="0.15">
      <c r="A69" s="238">
        <v>2</v>
      </c>
      <c r="B69" s="875" t="s">
        <v>562</v>
      </c>
      <c r="C69" s="876"/>
      <c r="D69" s="876"/>
      <c r="E69" s="876"/>
      <c r="F69" s="876"/>
      <c r="G69" s="876"/>
      <c r="H69" s="876"/>
      <c r="I69" s="876"/>
      <c r="J69" s="876"/>
      <c r="K69" s="876"/>
      <c r="L69" s="876"/>
      <c r="M69" s="876"/>
      <c r="N69" s="876"/>
      <c r="O69" s="876"/>
      <c r="P69" s="877"/>
      <c r="Q69" s="878">
        <v>2562</v>
      </c>
      <c r="R69" s="830"/>
      <c r="S69" s="830"/>
      <c r="T69" s="830"/>
      <c r="U69" s="830"/>
      <c r="V69" s="830">
        <v>2450</v>
      </c>
      <c r="W69" s="830"/>
      <c r="X69" s="830"/>
      <c r="Y69" s="830"/>
      <c r="Z69" s="830"/>
      <c r="AA69" s="830">
        <v>112</v>
      </c>
      <c r="AB69" s="830"/>
      <c r="AC69" s="830"/>
      <c r="AD69" s="830"/>
      <c r="AE69" s="830"/>
      <c r="AF69" s="830">
        <v>102</v>
      </c>
      <c r="AG69" s="830"/>
      <c r="AH69" s="830"/>
      <c r="AI69" s="830"/>
      <c r="AJ69" s="830"/>
      <c r="AK69" s="830">
        <v>36</v>
      </c>
      <c r="AL69" s="830"/>
      <c r="AM69" s="830"/>
      <c r="AN69" s="830"/>
      <c r="AO69" s="830"/>
      <c r="AP69" s="830">
        <v>3262</v>
      </c>
      <c r="AQ69" s="830"/>
      <c r="AR69" s="830"/>
      <c r="AS69" s="830"/>
      <c r="AT69" s="830"/>
      <c r="AU69" s="830" t="s">
        <v>552</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61"/>
      <c r="BT69" s="862"/>
      <c r="BU69" s="862"/>
      <c r="BV69" s="862"/>
      <c r="BW69" s="862"/>
      <c r="BX69" s="862"/>
      <c r="BY69" s="862"/>
      <c r="BZ69" s="862"/>
      <c r="CA69" s="862"/>
      <c r="CB69" s="862"/>
      <c r="CC69" s="862"/>
      <c r="CD69" s="862"/>
      <c r="CE69" s="862"/>
      <c r="CF69" s="862"/>
      <c r="CG69" s="867"/>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1"/>
      <c r="DW69" s="862"/>
      <c r="DX69" s="862"/>
      <c r="DY69" s="862"/>
      <c r="DZ69" s="863"/>
      <c r="EA69" s="230"/>
    </row>
    <row r="70" spans="1:131" ht="26.25" customHeight="1" x14ac:dyDescent="0.15">
      <c r="A70" s="238">
        <v>3</v>
      </c>
      <c r="B70" s="875" t="s">
        <v>563</v>
      </c>
      <c r="C70" s="876"/>
      <c r="D70" s="876"/>
      <c r="E70" s="876"/>
      <c r="F70" s="876"/>
      <c r="G70" s="876"/>
      <c r="H70" s="876"/>
      <c r="I70" s="876"/>
      <c r="J70" s="876"/>
      <c r="K70" s="876"/>
      <c r="L70" s="876"/>
      <c r="M70" s="876"/>
      <c r="N70" s="876"/>
      <c r="O70" s="876"/>
      <c r="P70" s="877"/>
      <c r="Q70" s="878">
        <v>107</v>
      </c>
      <c r="R70" s="830"/>
      <c r="S70" s="830"/>
      <c r="T70" s="830"/>
      <c r="U70" s="830"/>
      <c r="V70" s="830">
        <v>97</v>
      </c>
      <c r="W70" s="830"/>
      <c r="X70" s="830"/>
      <c r="Y70" s="830"/>
      <c r="Z70" s="830"/>
      <c r="AA70" s="830">
        <v>10</v>
      </c>
      <c r="AB70" s="830"/>
      <c r="AC70" s="830"/>
      <c r="AD70" s="830"/>
      <c r="AE70" s="830"/>
      <c r="AF70" s="830">
        <v>10</v>
      </c>
      <c r="AG70" s="830"/>
      <c r="AH70" s="830"/>
      <c r="AI70" s="830"/>
      <c r="AJ70" s="830"/>
      <c r="AK70" s="830">
        <v>6</v>
      </c>
      <c r="AL70" s="830"/>
      <c r="AM70" s="830"/>
      <c r="AN70" s="830"/>
      <c r="AO70" s="830"/>
      <c r="AP70" s="830">
        <v>0</v>
      </c>
      <c r="AQ70" s="830"/>
      <c r="AR70" s="830"/>
      <c r="AS70" s="830"/>
      <c r="AT70" s="830"/>
      <c r="AU70" s="830" t="s">
        <v>552</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61"/>
      <c r="BT70" s="862"/>
      <c r="BU70" s="862"/>
      <c r="BV70" s="862"/>
      <c r="BW70" s="862"/>
      <c r="BX70" s="862"/>
      <c r="BY70" s="862"/>
      <c r="BZ70" s="862"/>
      <c r="CA70" s="862"/>
      <c r="CB70" s="862"/>
      <c r="CC70" s="862"/>
      <c r="CD70" s="862"/>
      <c r="CE70" s="862"/>
      <c r="CF70" s="862"/>
      <c r="CG70" s="867"/>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1"/>
      <c r="DW70" s="862"/>
      <c r="DX70" s="862"/>
      <c r="DY70" s="862"/>
      <c r="DZ70" s="863"/>
      <c r="EA70" s="230"/>
    </row>
    <row r="71" spans="1:131" ht="26.25" customHeight="1" x14ac:dyDescent="0.15">
      <c r="A71" s="238">
        <v>4</v>
      </c>
      <c r="B71" s="875" t="s">
        <v>564</v>
      </c>
      <c r="C71" s="876"/>
      <c r="D71" s="876"/>
      <c r="E71" s="876"/>
      <c r="F71" s="876"/>
      <c r="G71" s="876"/>
      <c r="H71" s="876"/>
      <c r="I71" s="876"/>
      <c r="J71" s="876"/>
      <c r="K71" s="876"/>
      <c r="L71" s="876"/>
      <c r="M71" s="876"/>
      <c r="N71" s="876"/>
      <c r="O71" s="876"/>
      <c r="P71" s="877"/>
      <c r="Q71" s="878"/>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61"/>
      <c r="BT71" s="862"/>
      <c r="BU71" s="862"/>
      <c r="BV71" s="862"/>
      <c r="BW71" s="862"/>
      <c r="BX71" s="862"/>
      <c r="BY71" s="862"/>
      <c r="BZ71" s="862"/>
      <c r="CA71" s="862"/>
      <c r="CB71" s="862"/>
      <c r="CC71" s="862"/>
      <c r="CD71" s="862"/>
      <c r="CE71" s="862"/>
      <c r="CF71" s="862"/>
      <c r="CG71" s="867"/>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1"/>
      <c r="DW71" s="862"/>
      <c r="DX71" s="862"/>
      <c r="DY71" s="862"/>
      <c r="DZ71" s="863"/>
      <c r="EA71" s="230"/>
    </row>
    <row r="72" spans="1:131" ht="26.25" customHeight="1" x14ac:dyDescent="0.15">
      <c r="A72" s="238">
        <v>5</v>
      </c>
      <c r="B72" s="875" t="s">
        <v>562</v>
      </c>
      <c r="C72" s="876"/>
      <c r="D72" s="876"/>
      <c r="E72" s="876"/>
      <c r="F72" s="876"/>
      <c r="G72" s="876"/>
      <c r="H72" s="876"/>
      <c r="I72" s="876"/>
      <c r="J72" s="876"/>
      <c r="K72" s="876"/>
      <c r="L72" s="876"/>
      <c r="M72" s="876"/>
      <c r="N72" s="876"/>
      <c r="O72" s="876"/>
      <c r="P72" s="877"/>
      <c r="Q72" s="878">
        <v>7299</v>
      </c>
      <c r="R72" s="830"/>
      <c r="S72" s="830"/>
      <c r="T72" s="830"/>
      <c r="U72" s="830"/>
      <c r="V72" s="830">
        <v>4954</v>
      </c>
      <c r="W72" s="830"/>
      <c r="X72" s="830"/>
      <c r="Y72" s="830"/>
      <c r="Z72" s="830"/>
      <c r="AA72" s="830">
        <v>2345</v>
      </c>
      <c r="AB72" s="830"/>
      <c r="AC72" s="830"/>
      <c r="AD72" s="830"/>
      <c r="AE72" s="830"/>
      <c r="AF72" s="830" t="s">
        <v>552</v>
      </c>
      <c r="AG72" s="830"/>
      <c r="AH72" s="830"/>
      <c r="AI72" s="830"/>
      <c r="AJ72" s="830"/>
      <c r="AK72" s="830">
        <v>14</v>
      </c>
      <c r="AL72" s="830"/>
      <c r="AM72" s="830"/>
      <c r="AN72" s="830"/>
      <c r="AO72" s="830"/>
      <c r="AP72" s="830" t="s">
        <v>552</v>
      </c>
      <c r="AQ72" s="830"/>
      <c r="AR72" s="830"/>
      <c r="AS72" s="830"/>
      <c r="AT72" s="830"/>
      <c r="AU72" s="830" t="s">
        <v>552</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61"/>
      <c r="BT72" s="862"/>
      <c r="BU72" s="862"/>
      <c r="BV72" s="862"/>
      <c r="BW72" s="862"/>
      <c r="BX72" s="862"/>
      <c r="BY72" s="862"/>
      <c r="BZ72" s="862"/>
      <c r="CA72" s="862"/>
      <c r="CB72" s="862"/>
      <c r="CC72" s="862"/>
      <c r="CD72" s="862"/>
      <c r="CE72" s="862"/>
      <c r="CF72" s="862"/>
      <c r="CG72" s="867"/>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1"/>
      <c r="DW72" s="862"/>
      <c r="DX72" s="862"/>
      <c r="DY72" s="862"/>
      <c r="DZ72" s="863"/>
      <c r="EA72" s="230"/>
    </row>
    <row r="73" spans="1:131" ht="26.25" customHeight="1" x14ac:dyDescent="0.15">
      <c r="A73" s="238">
        <v>6</v>
      </c>
      <c r="B73" s="875" t="s">
        <v>565</v>
      </c>
      <c r="C73" s="876"/>
      <c r="D73" s="876"/>
      <c r="E73" s="876"/>
      <c r="F73" s="876"/>
      <c r="G73" s="876"/>
      <c r="H73" s="876"/>
      <c r="I73" s="876"/>
      <c r="J73" s="876"/>
      <c r="K73" s="876"/>
      <c r="L73" s="876"/>
      <c r="M73" s="876"/>
      <c r="N73" s="876"/>
      <c r="O73" s="876"/>
      <c r="P73" s="877"/>
      <c r="Q73" s="878">
        <v>1438</v>
      </c>
      <c r="R73" s="830"/>
      <c r="S73" s="830"/>
      <c r="T73" s="830"/>
      <c r="U73" s="830"/>
      <c r="V73" s="830">
        <v>1437</v>
      </c>
      <c r="W73" s="830"/>
      <c r="X73" s="830"/>
      <c r="Y73" s="830"/>
      <c r="Z73" s="830"/>
      <c r="AA73" s="830">
        <v>1</v>
      </c>
      <c r="AB73" s="830"/>
      <c r="AC73" s="830"/>
      <c r="AD73" s="830"/>
      <c r="AE73" s="830"/>
      <c r="AF73" s="830" t="s">
        <v>552</v>
      </c>
      <c r="AG73" s="830"/>
      <c r="AH73" s="830"/>
      <c r="AI73" s="830"/>
      <c r="AJ73" s="830"/>
      <c r="AK73" s="830" t="s">
        <v>552</v>
      </c>
      <c r="AL73" s="830"/>
      <c r="AM73" s="830"/>
      <c r="AN73" s="830"/>
      <c r="AO73" s="830"/>
      <c r="AP73" s="830" t="s">
        <v>552</v>
      </c>
      <c r="AQ73" s="830"/>
      <c r="AR73" s="830"/>
      <c r="AS73" s="830"/>
      <c r="AT73" s="830"/>
      <c r="AU73" s="830" t="s">
        <v>552</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61"/>
      <c r="BT73" s="862"/>
      <c r="BU73" s="862"/>
      <c r="BV73" s="862"/>
      <c r="BW73" s="862"/>
      <c r="BX73" s="862"/>
      <c r="BY73" s="862"/>
      <c r="BZ73" s="862"/>
      <c r="CA73" s="862"/>
      <c r="CB73" s="862"/>
      <c r="CC73" s="862"/>
      <c r="CD73" s="862"/>
      <c r="CE73" s="862"/>
      <c r="CF73" s="862"/>
      <c r="CG73" s="867"/>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1"/>
      <c r="DW73" s="862"/>
      <c r="DX73" s="862"/>
      <c r="DY73" s="862"/>
      <c r="DZ73" s="863"/>
      <c r="EA73" s="230"/>
    </row>
    <row r="74" spans="1:131" ht="26.25" customHeight="1" x14ac:dyDescent="0.15">
      <c r="A74" s="238">
        <v>7</v>
      </c>
      <c r="B74" s="875" t="s">
        <v>566</v>
      </c>
      <c r="C74" s="876"/>
      <c r="D74" s="876"/>
      <c r="E74" s="876"/>
      <c r="F74" s="876"/>
      <c r="G74" s="876"/>
      <c r="H74" s="876"/>
      <c r="I74" s="876"/>
      <c r="J74" s="876"/>
      <c r="K74" s="876"/>
      <c r="L74" s="876"/>
      <c r="M74" s="876"/>
      <c r="N74" s="876"/>
      <c r="O74" s="876"/>
      <c r="P74" s="877"/>
      <c r="Q74" s="878">
        <v>1</v>
      </c>
      <c r="R74" s="830"/>
      <c r="S74" s="830"/>
      <c r="T74" s="830"/>
      <c r="U74" s="830"/>
      <c r="V74" s="830">
        <v>0</v>
      </c>
      <c r="W74" s="830"/>
      <c r="X74" s="830"/>
      <c r="Y74" s="830"/>
      <c r="Z74" s="830"/>
      <c r="AA74" s="830">
        <v>1</v>
      </c>
      <c r="AB74" s="830"/>
      <c r="AC74" s="830"/>
      <c r="AD74" s="830"/>
      <c r="AE74" s="830"/>
      <c r="AF74" s="830" t="s">
        <v>552</v>
      </c>
      <c r="AG74" s="830"/>
      <c r="AH74" s="830"/>
      <c r="AI74" s="830"/>
      <c r="AJ74" s="830"/>
      <c r="AK74" s="830" t="s">
        <v>552</v>
      </c>
      <c r="AL74" s="830"/>
      <c r="AM74" s="830"/>
      <c r="AN74" s="830"/>
      <c r="AO74" s="830"/>
      <c r="AP74" s="830" t="s">
        <v>552</v>
      </c>
      <c r="AQ74" s="830"/>
      <c r="AR74" s="830"/>
      <c r="AS74" s="830"/>
      <c r="AT74" s="830"/>
      <c r="AU74" s="830" t="s">
        <v>552</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61"/>
      <c r="BT74" s="862"/>
      <c r="BU74" s="862"/>
      <c r="BV74" s="862"/>
      <c r="BW74" s="862"/>
      <c r="BX74" s="862"/>
      <c r="BY74" s="862"/>
      <c r="BZ74" s="862"/>
      <c r="CA74" s="862"/>
      <c r="CB74" s="862"/>
      <c r="CC74" s="862"/>
      <c r="CD74" s="862"/>
      <c r="CE74" s="862"/>
      <c r="CF74" s="862"/>
      <c r="CG74" s="867"/>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1"/>
      <c r="DW74" s="862"/>
      <c r="DX74" s="862"/>
      <c r="DY74" s="862"/>
      <c r="DZ74" s="863"/>
      <c r="EA74" s="230"/>
    </row>
    <row r="75" spans="1:131" ht="26.25" customHeight="1" x14ac:dyDescent="0.15">
      <c r="A75" s="238">
        <v>8</v>
      </c>
      <c r="B75" s="875" t="s">
        <v>567</v>
      </c>
      <c r="C75" s="876"/>
      <c r="D75" s="876"/>
      <c r="E75" s="876"/>
      <c r="F75" s="876"/>
      <c r="G75" s="876"/>
      <c r="H75" s="876"/>
      <c r="I75" s="876"/>
      <c r="J75" s="876"/>
      <c r="K75" s="876"/>
      <c r="L75" s="876"/>
      <c r="M75" s="876"/>
      <c r="N75" s="876"/>
      <c r="O75" s="876"/>
      <c r="P75" s="877"/>
      <c r="Q75" s="879">
        <v>49</v>
      </c>
      <c r="R75" s="836"/>
      <c r="S75" s="836"/>
      <c r="T75" s="836"/>
      <c r="U75" s="834"/>
      <c r="V75" s="835">
        <v>27</v>
      </c>
      <c r="W75" s="836"/>
      <c r="X75" s="836"/>
      <c r="Y75" s="836"/>
      <c r="Z75" s="834"/>
      <c r="AA75" s="835">
        <v>22</v>
      </c>
      <c r="AB75" s="836"/>
      <c r="AC75" s="836"/>
      <c r="AD75" s="836"/>
      <c r="AE75" s="834"/>
      <c r="AF75" s="835" t="s">
        <v>552</v>
      </c>
      <c r="AG75" s="836"/>
      <c r="AH75" s="836"/>
      <c r="AI75" s="836"/>
      <c r="AJ75" s="834"/>
      <c r="AK75" s="835" t="s">
        <v>552</v>
      </c>
      <c r="AL75" s="836"/>
      <c r="AM75" s="836"/>
      <c r="AN75" s="836"/>
      <c r="AO75" s="834"/>
      <c r="AP75" s="835" t="s">
        <v>552</v>
      </c>
      <c r="AQ75" s="836"/>
      <c r="AR75" s="836"/>
      <c r="AS75" s="836"/>
      <c r="AT75" s="834"/>
      <c r="AU75" s="835" t="s">
        <v>552</v>
      </c>
      <c r="AV75" s="836"/>
      <c r="AW75" s="836"/>
      <c r="AX75" s="836"/>
      <c r="AY75" s="834"/>
      <c r="AZ75" s="832"/>
      <c r="BA75" s="832"/>
      <c r="BB75" s="832"/>
      <c r="BC75" s="832"/>
      <c r="BD75" s="833"/>
      <c r="BE75" s="241"/>
      <c r="BF75" s="241"/>
      <c r="BG75" s="241"/>
      <c r="BH75" s="241"/>
      <c r="BI75" s="241"/>
      <c r="BJ75" s="241"/>
      <c r="BK75" s="241"/>
      <c r="BL75" s="241"/>
      <c r="BM75" s="241"/>
      <c r="BN75" s="241"/>
      <c r="BO75" s="241"/>
      <c r="BP75" s="241"/>
      <c r="BQ75" s="238">
        <v>69</v>
      </c>
      <c r="BR75" s="243"/>
      <c r="BS75" s="861"/>
      <c r="BT75" s="862"/>
      <c r="BU75" s="862"/>
      <c r="BV75" s="862"/>
      <c r="BW75" s="862"/>
      <c r="BX75" s="862"/>
      <c r="BY75" s="862"/>
      <c r="BZ75" s="862"/>
      <c r="CA75" s="862"/>
      <c r="CB75" s="862"/>
      <c r="CC75" s="862"/>
      <c r="CD75" s="862"/>
      <c r="CE75" s="862"/>
      <c r="CF75" s="862"/>
      <c r="CG75" s="867"/>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1"/>
      <c r="DW75" s="862"/>
      <c r="DX75" s="862"/>
      <c r="DY75" s="862"/>
      <c r="DZ75" s="863"/>
      <c r="EA75" s="230"/>
    </row>
    <row r="76" spans="1:131" ht="26.25" customHeight="1" x14ac:dyDescent="0.15">
      <c r="A76" s="238">
        <v>9</v>
      </c>
      <c r="B76" s="875" t="s">
        <v>568</v>
      </c>
      <c r="C76" s="876"/>
      <c r="D76" s="876"/>
      <c r="E76" s="876"/>
      <c r="F76" s="876"/>
      <c r="G76" s="876"/>
      <c r="H76" s="876"/>
      <c r="I76" s="876"/>
      <c r="J76" s="876"/>
      <c r="K76" s="876"/>
      <c r="L76" s="876"/>
      <c r="M76" s="876"/>
      <c r="N76" s="876"/>
      <c r="O76" s="876"/>
      <c r="P76" s="877"/>
      <c r="Q76" s="879">
        <v>67</v>
      </c>
      <c r="R76" s="836"/>
      <c r="S76" s="836"/>
      <c r="T76" s="836"/>
      <c r="U76" s="834"/>
      <c r="V76" s="835">
        <v>66</v>
      </c>
      <c r="W76" s="836"/>
      <c r="X76" s="836"/>
      <c r="Y76" s="836"/>
      <c r="Z76" s="834"/>
      <c r="AA76" s="835">
        <v>1</v>
      </c>
      <c r="AB76" s="836"/>
      <c r="AC76" s="836"/>
      <c r="AD76" s="836"/>
      <c r="AE76" s="834"/>
      <c r="AF76" s="835" t="s">
        <v>552</v>
      </c>
      <c r="AG76" s="836"/>
      <c r="AH76" s="836"/>
      <c r="AI76" s="836"/>
      <c r="AJ76" s="834"/>
      <c r="AK76" s="835" t="s">
        <v>552</v>
      </c>
      <c r="AL76" s="836"/>
      <c r="AM76" s="836"/>
      <c r="AN76" s="836"/>
      <c r="AO76" s="834"/>
      <c r="AP76" s="835" t="s">
        <v>552</v>
      </c>
      <c r="AQ76" s="836"/>
      <c r="AR76" s="836"/>
      <c r="AS76" s="836"/>
      <c r="AT76" s="834"/>
      <c r="AU76" s="835" t="s">
        <v>552</v>
      </c>
      <c r="AV76" s="836"/>
      <c r="AW76" s="836"/>
      <c r="AX76" s="836"/>
      <c r="AY76" s="834"/>
      <c r="AZ76" s="832"/>
      <c r="BA76" s="832"/>
      <c r="BB76" s="832"/>
      <c r="BC76" s="832"/>
      <c r="BD76" s="833"/>
      <c r="BE76" s="241"/>
      <c r="BF76" s="241"/>
      <c r="BG76" s="241"/>
      <c r="BH76" s="241"/>
      <c r="BI76" s="241"/>
      <c r="BJ76" s="241"/>
      <c r="BK76" s="241"/>
      <c r="BL76" s="241"/>
      <c r="BM76" s="241"/>
      <c r="BN76" s="241"/>
      <c r="BO76" s="241"/>
      <c r="BP76" s="241"/>
      <c r="BQ76" s="238">
        <v>70</v>
      </c>
      <c r="BR76" s="243"/>
      <c r="BS76" s="861"/>
      <c r="BT76" s="862"/>
      <c r="BU76" s="862"/>
      <c r="BV76" s="862"/>
      <c r="BW76" s="862"/>
      <c r="BX76" s="862"/>
      <c r="BY76" s="862"/>
      <c r="BZ76" s="862"/>
      <c r="CA76" s="862"/>
      <c r="CB76" s="862"/>
      <c r="CC76" s="862"/>
      <c r="CD76" s="862"/>
      <c r="CE76" s="862"/>
      <c r="CF76" s="862"/>
      <c r="CG76" s="867"/>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1"/>
      <c r="DW76" s="862"/>
      <c r="DX76" s="862"/>
      <c r="DY76" s="862"/>
      <c r="DZ76" s="863"/>
      <c r="EA76" s="230"/>
    </row>
    <row r="77" spans="1:131" ht="26.25" customHeight="1" x14ac:dyDescent="0.15">
      <c r="A77" s="238">
        <v>10</v>
      </c>
      <c r="B77" s="875" t="s">
        <v>569</v>
      </c>
      <c r="C77" s="876"/>
      <c r="D77" s="876"/>
      <c r="E77" s="876"/>
      <c r="F77" s="876"/>
      <c r="G77" s="876"/>
      <c r="H77" s="876"/>
      <c r="I77" s="876"/>
      <c r="J77" s="876"/>
      <c r="K77" s="876"/>
      <c r="L77" s="876"/>
      <c r="M77" s="876"/>
      <c r="N77" s="876"/>
      <c r="O77" s="876"/>
      <c r="P77" s="877"/>
      <c r="Q77" s="879"/>
      <c r="R77" s="836"/>
      <c r="S77" s="836"/>
      <c r="T77" s="836"/>
      <c r="U77" s="834"/>
      <c r="V77" s="835"/>
      <c r="W77" s="836"/>
      <c r="X77" s="836"/>
      <c r="Y77" s="836"/>
      <c r="Z77" s="834"/>
      <c r="AA77" s="835"/>
      <c r="AB77" s="836"/>
      <c r="AC77" s="836"/>
      <c r="AD77" s="836"/>
      <c r="AE77" s="834"/>
      <c r="AF77" s="835"/>
      <c r="AG77" s="836"/>
      <c r="AH77" s="836"/>
      <c r="AI77" s="836"/>
      <c r="AJ77" s="834"/>
      <c r="AK77" s="835"/>
      <c r="AL77" s="836"/>
      <c r="AM77" s="836"/>
      <c r="AN77" s="836"/>
      <c r="AO77" s="834"/>
      <c r="AP77" s="835"/>
      <c r="AQ77" s="836"/>
      <c r="AR77" s="836"/>
      <c r="AS77" s="836"/>
      <c r="AT77" s="834"/>
      <c r="AU77" s="835"/>
      <c r="AV77" s="836"/>
      <c r="AW77" s="836"/>
      <c r="AX77" s="836"/>
      <c r="AY77" s="834"/>
      <c r="AZ77" s="832"/>
      <c r="BA77" s="832"/>
      <c r="BB77" s="832"/>
      <c r="BC77" s="832"/>
      <c r="BD77" s="833"/>
      <c r="BE77" s="241"/>
      <c r="BF77" s="241"/>
      <c r="BG77" s="241"/>
      <c r="BH77" s="241"/>
      <c r="BI77" s="241"/>
      <c r="BJ77" s="241"/>
      <c r="BK77" s="241"/>
      <c r="BL77" s="241"/>
      <c r="BM77" s="241"/>
      <c r="BN77" s="241"/>
      <c r="BO77" s="241"/>
      <c r="BP77" s="241"/>
      <c r="BQ77" s="238">
        <v>71</v>
      </c>
      <c r="BR77" s="243"/>
      <c r="BS77" s="861"/>
      <c r="BT77" s="862"/>
      <c r="BU77" s="862"/>
      <c r="BV77" s="862"/>
      <c r="BW77" s="862"/>
      <c r="BX77" s="862"/>
      <c r="BY77" s="862"/>
      <c r="BZ77" s="862"/>
      <c r="CA77" s="862"/>
      <c r="CB77" s="862"/>
      <c r="CC77" s="862"/>
      <c r="CD77" s="862"/>
      <c r="CE77" s="862"/>
      <c r="CF77" s="862"/>
      <c r="CG77" s="867"/>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1"/>
      <c r="DW77" s="862"/>
      <c r="DX77" s="862"/>
      <c r="DY77" s="862"/>
      <c r="DZ77" s="863"/>
      <c r="EA77" s="230"/>
    </row>
    <row r="78" spans="1:131" ht="26.25" customHeight="1" x14ac:dyDescent="0.15">
      <c r="A78" s="238">
        <v>11</v>
      </c>
      <c r="B78" s="875" t="s">
        <v>562</v>
      </c>
      <c r="C78" s="876"/>
      <c r="D78" s="876"/>
      <c r="E78" s="876"/>
      <c r="F78" s="876"/>
      <c r="G78" s="876"/>
      <c r="H78" s="876"/>
      <c r="I78" s="876"/>
      <c r="J78" s="876"/>
      <c r="K78" s="876"/>
      <c r="L78" s="876"/>
      <c r="M78" s="876"/>
      <c r="N78" s="876"/>
      <c r="O78" s="876"/>
      <c r="P78" s="877"/>
      <c r="Q78" s="878">
        <v>1280</v>
      </c>
      <c r="R78" s="830"/>
      <c r="S78" s="830"/>
      <c r="T78" s="830"/>
      <c r="U78" s="830"/>
      <c r="V78" s="830">
        <v>1222</v>
      </c>
      <c r="W78" s="830"/>
      <c r="X78" s="830"/>
      <c r="Y78" s="830"/>
      <c r="Z78" s="830"/>
      <c r="AA78" s="830">
        <v>58</v>
      </c>
      <c r="AB78" s="830"/>
      <c r="AC78" s="830"/>
      <c r="AD78" s="830"/>
      <c r="AE78" s="830"/>
      <c r="AF78" s="830">
        <v>58</v>
      </c>
      <c r="AG78" s="830"/>
      <c r="AH78" s="830"/>
      <c r="AI78" s="830"/>
      <c r="AJ78" s="830"/>
      <c r="AK78" s="830">
        <v>0</v>
      </c>
      <c r="AL78" s="830"/>
      <c r="AM78" s="830"/>
      <c r="AN78" s="830"/>
      <c r="AO78" s="830"/>
      <c r="AP78" s="830">
        <v>0</v>
      </c>
      <c r="AQ78" s="830"/>
      <c r="AR78" s="830"/>
      <c r="AS78" s="830"/>
      <c r="AT78" s="830"/>
      <c r="AU78" s="830" t="s">
        <v>572</v>
      </c>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61"/>
      <c r="BT78" s="862"/>
      <c r="BU78" s="862"/>
      <c r="BV78" s="862"/>
      <c r="BW78" s="862"/>
      <c r="BX78" s="862"/>
      <c r="BY78" s="862"/>
      <c r="BZ78" s="862"/>
      <c r="CA78" s="862"/>
      <c r="CB78" s="862"/>
      <c r="CC78" s="862"/>
      <c r="CD78" s="862"/>
      <c r="CE78" s="862"/>
      <c r="CF78" s="862"/>
      <c r="CG78" s="867"/>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1"/>
      <c r="DW78" s="862"/>
      <c r="DX78" s="862"/>
      <c r="DY78" s="862"/>
      <c r="DZ78" s="863"/>
      <c r="EA78" s="230"/>
    </row>
    <row r="79" spans="1:131" ht="26.25" customHeight="1" x14ac:dyDescent="0.15">
      <c r="A79" s="238">
        <v>12</v>
      </c>
      <c r="B79" s="875" t="s">
        <v>570</v>
      </c>
      <c r="C79" s="876"/>
      <c r="D79" s="876"/>
      <c r="E79" s="876"/>
      <c r="F79" s="876"/>
      <c r="G79" s="876"/>
      <c r="H79" s="876"/>
      <c r="I79" s="876"/>
      <c r="J79" s="876"/>
      <c r="K79" s="876"/>
      <c r="L79" s="876"/>
      <c r="M79" s="876"/>
      <c r="N79" s="876"/>
      <c r="O79" s="876"/>
      <c r="P79" s="877"/>
      <c r="Q79" s="878">
        <v>261159</v>
      </c>
      <c r="R79" s="830"/>
      <c r="S79" s="830"/>
      <c r="T79" s="830"/>
      <c r="U79" s="830"/>
      <c r="V79" s="830">
        <v>254522</v>
      </c>
      <c r="W79" s="830"/>
      <c r="X79" s="830"/>
      <c r="Y79" s="830"/>
      <c r="Z79" s="830"/>
      <c r="AA79" s="830">
        <v>6637</v>
      </c>
      <c r="AB79" s="830"/>
      <c r="AC79" s="830"/>
      <c r="AD79" s="830"/>
      <c r="AE79" s="830"/>
      <c r="AF79" s="830">
        <v>6336</v>
      </c>
      <c r="AG79" s="830"/>
      <c r="AH79" s="830"/>
      <c r="AI79" s="830"/>
      <c r="AJ79" s="830"/>
      <c r="AK79" s="830">
        <v>983</v>
      </c>
      <c r="AL79" s="830"/>
      <c r="AM79" s="830"/>
      <c r="AN79" s="830"/>
      <c r="AO79" s="830"/>
      <c r="AP79" s="830">
        <v>0</v>
      </c>
      <c r="AQ79" s="830"/>
      <c r="AR79" s="830"/>
      <c r="AS79" s="830"/>
      <c r="AT79" s="830"/>
      <c r="AU79" s="830" t="s">
        <v>572</v>
      </c>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61"/>
      <c r="BT79" s="862"/>
      <c r="BU79" s="862"/>
      <c r="BV79" s="862"/>
      <c r="BW79" s="862"/>
      <c r="BX79" s="862"/>
      <c r="BY79" s="862"/>
      <c r="BZ79" s="862"/>
      <c r="CA79" s="862"/>
      <c r="CB79" s="862"/>
      <c r="CC79" s="862"/>
      <c r="CD79" s="862"/>
      <c r="CE79" s="862"/>
      <c r="CF79" s="862"/>
      <c r="CG79" s="867"/>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1"/>
      <c r="DW79" s="862"/>
      <c r="DX79" s="862"/>
      <c r="DY79" s="862"/>
      <c r="DZ79" s="863"/>
      <c r="EA79" s="230"/>
    </row>
    <row r="80" spans="1:131" ht="26.25" customHeight="1" x14ac:dyDescent="0.15">
      <c r="A80" s="238">
        <v>13</v>
      </c>
      <c r="B80" s="875" t="s">
        <v>571</v>
      </c>
      <c r="C80" s="876"/>
      <c r="D80" s="876"/>
      <c r="E80" s="876"/>
      <c r="F80" s="876"/>
      <c r="G80" s="876"/>
      <c r="H80" s="876"/>
      <c r="I80" s="876"/>
      <c r="J80" s="876"/>
      <c r="K80" s="876"/>
      <c r="L80" s="876"/>
      <c r="M80" s="876"/>
      <c r="N80" s="876"/>
      <c r="O80" s="876"/>
      <c r="P80" s="877"/>
      <c r="Q80" s="878">
        <v>378</v>
      </c>
      <c r="R80" s="830"/>
      <c r="S80" s="830"/>
      <c r="T80" s="830"/>
      <c r="U80" s="830"/>
      <c r="V80" s="830">
        <v>183</v>
      </c>
      <c r="W80" s="830"/>
      <c r="X80" s="830"/>
      <c r="Y80" s="830"/>
      <c r="Z80" s="830"/>
      <c r="AA80" s="830">
        <v>195</v>
      </c>
      <c r="AB80" s="830"/>
      <c r="AC80" s="830"/>
      <c r="AD80" s="830"/>
      <c r="AE80" s="830"/>
      <c r="AF80" s="830">
        <v>195</v>
      </c>
      <c r="AG80" s="830"/>
      <c r="AH80" s="830"/>
      <c r="AI80" s="830"/>
      <c r="AJ80" s="830"/>
      <c r="AK80" s="830" t="s">
        <v>572</v>
      </c>
      <c r="AL80" s="830"/>
      <c r="AM80" s="830"/>
      <c r="AN80" s="830"/>
      <c r="AO80" s="830"/>
      <c r="AP80" s="830" t="s">
        <v>572</v>
      </c>
      <c r="AQ80" s="830"/>
      <c r="AR80" s="830"/>
      <c r="AS80" s="830"/>
      <c r="AT80" s="830"/>
      <c r="AU80" s="830" t="s">
        <v>572</v>
      </c>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61"/>
      <c r="BT80" s="862"/>
      <c r="BU80" s="862"/>
      <c r="BV80" s="862"/>
      <c r="BW80" s="862"/>
      <c r="BX80" s="862"/>
      <c r="BY80" s="862"/>
      <c r="BZ80" s="862"/>
      <c r="CA80" s="862"/>
      <c r="CB80" s="862"/>
      <c r="CC80" s="862"/>
      <c r="CD80" s="862"/>
      <c r="CE80" s="862"/>
      <c r="CF80" s="862"/>
      <c r="CG80" s="867"/>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1"/>
      <c r="DW80" s="862"/>
      <c r="DX80" s="862"/>
      <c r="DY80" s="862"/>
      <c r="DZ80" s="863"/>
      <c r="EA80" s="230"/>
    </row>
    <row r="81" spans="1:131" ht="26.25" customHeight="1" x14ac:dyDescent="0.15">
      <c r="A81" s="238">
        <v>14</v>
      </c>
      <c r="B81" s="875"/>
      <c r="C81" s="876"/>
      <c r="D81" s="876"/>
      <c r="E81" s="876"/>
      <c r="F81" s="876"/>
      <c r="G81" s="876"/>
      <c r="H81" s="876"/>
      <c r="I81" s="876"/>
      <c r="J81" s="876"/>
      <c r="K81" s="876"/>
      <c r="L81" s="876"/>
      <c r="M81" s="876"/>
      <c r="N81" s="876"/>
      <c r="O81" s="876"/>
      <c r="P81" s="877"/>
      <c r="Q81" s="878"/>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61"/>
      <c r="BT81" s="862"/>
      <c r="BU81" s="862"/>
      <c r="BV81" s="862"/>
      <c r="BW81" s="862"/>
      <c r="BX81" s="862"/>
      <c r="BY81" s="862"/>
      <c r="BZ81" s="862"/>
      <c r="CA81" s="862"/>
      <c r="CB81" s="862"/>
      <c r="CC81" s="862"/>
      <c r="CD81" s="862"/>
      <c r="CE81" s="862"/>
      <c r="CF81" s="862"/>
      <c r="CG81" s="867"/>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1"/>
      <c r="DW81" s="862"/>
      <c r="DX81" s="862"/>
      <c r="DY81" s="862"/>
      <c r="DZ81" s="863"/>
      <c r="EA81" s="230"/>
    </row>
    <row r="82" spans="1:131" ht="26.25" customHeight="1" x14ac:dyDescent="0.15">
      <c r="A82" s="238">
        <v>15</v>
      </c>
      <c r="B82" s="875"/>
      <c r="C82" s="876"/>
      <c r="D82" s="876"/>
      <c r="E82" s="876"/>
      <c r="F82" s="876"/>
      <c r="G82" s="876"/>
      <c r="H82" s="876"/>
      <c r="I82" s="876"/>
      <c r="J82" s="876"/>
      <c r="K82" s="876"/>
      <c r="L82" s="876"/>
      <c r="M82" s="876"/>
      <c r="N82" s="876"/>
      <c r="O82" s="876"/>
      <c r="P82" s="877"/>
      <c r="Q82" s="878"/>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61"/>
      <c r="BT82" s="862"/>
      <c r="BU82" s="862"/>
      <c r="BV82" s="862"/>
      <c r="BW82" s="862"/>
      <c r="BX82" s="862"/>
      <c r="BY82" s="862"/>
      <c r="BZ82" s="862"/>
      <c r="CA82" s="862"/>
      <c r="CB82" s="862"/>
      <c r="CC82" s="862"/>
      <c r="CD82" s="862"/>
      <c r="CE82" s="862"/>
      <c r="CF82" s="862"/>
      <c r="CG82" s="867"/>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1"/>
      <c r="DW82" s="862"/>
      <c r="DX82" s="862"/>
      <c r="DY82" s="862"/>
      <c r="DZ82" s="863"/>
      <c r="EA82" s="230"/>
    </row>
    <row r="83" spans="1:131" ht="26.25" customHeight="1" x14ac:dyDescent="0.15">
      <c r="A83" s="238">
        <v>16</v>
      </c>
      <c r="B83" s="875"/>
      <c r="C83" s="876"/>
      <c r="D83" s="876"/>
      <c r="E83" s="876"/>
      <c r="F83" s="876"/>
      <c r="G83" s="876"/>
      <c r="H83" s="876"/>
      <c r="I83" s="876"/>
      <c r="J83" s="876"/>
      <c r="K83" s="876"/>
      <c r="L83" s="876"/>
      <c r="M83" s="876"/>
      <c r="N83" s="876"/>
      <c r="O83" s="876"/>
      <c r="P83" s="877"/>
      <c r="Q83" s="878"/>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61"/>
      <c r="BT83" s="862"/>
      <c r="BU83" s="862"/>
      <c r="BV83" s="862"/>
      <c r="BW83" s="862"/>
      <c r="BX83" s="862"/>
      <c r="BY83" s="862"/>
      <c r="BZ83" s="862"/>
      <c r="CA83" s="862"/>
      <c r="CB83" s="862"/>
      <c r="CC83" s="862"/>
      <c r="CD83" s="862"/>
      <c r="CE83" s="862"/>
      <c r="CF83" s="862"/>
      <c r="CG83" s="867"/>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1"/>
      <c r="DW83" s="862"/>
      <c r="DX83" s="862"/>
      <c r="DY83" s="862"/>
      <c r="DZ83" s="863"/>
      <c r="EA83" s="230"/>
    </row>
    <row r="84" spans="1:131" ht="26.25" customHeight="1" x14ac:dyDescent="0.15">
      <c r="A84" s="238">
        <v>17</v>
      </c>
      <c r="B84" s="875"/>
      <c r="C84" s="876"/>
      <c r="D84" s="876"/>
      <c r="E84" s="876"/>
      <c r="F84" s="876"/>
      <c r="G84" s="876"/>
      <c r="H84" s="876"/>
      <c r="I84" s="876"/>
      <c r="J84" s="876"/>
      <c r="K84" s="876"/>
      <c r="L84" s="876"/>
      <c r="M84" s="876"/>
      <c r="N84" s="876"/>
      <c r="O84" s="876"/>
      <c r="P84" s="877"/>
      <c r="Q84" s="878"/>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61"/>
      <c r="BT84" s="862"/>
      <c r="BU84" s="862"/>
      <c r="BV84" s="862"/>
      <c r="BW84" s="862"/>
      <c r="BX84" s="862"/>
      <c r="BY84" s="862"/>
      <c r="BZ84" s="862"/>
      <c r="CA84" s="862"/>
      <c r="CB84" s="862"/>
      <c r="CC84" s="862"/>
      <c r="CD84" s="862"/>
      <c r="CE84" s="862"/>
      <c r="CF84" s="862"/>
      <c r="CG84" s="867"/>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1"/>
      <c r="DW84" s="862"/>
      <c r="DX84" s="862"/>
      <c r="DY84" s="862"/>
      <c r="DZ84" s="863"/>
      <c r="EA84" s="230"/>
    </row>
    <row r="85" spans="1:131" ht="26.25" customHeight="1" x14ac:dyDescent="0.15">
      <c r="A85" s="238">
        <v>18</v>
      </c>
      <c r="B85" s="875"/>
      <c r="C85" s="876"/>
      <c r="D85" s="876"/>
      <c r="E85" s="876"/>
      <c r="F85" s="876"/>
      <c r="G85" s="876"/>
      <c r="H85" s="876"/>
      <c r="I85" s="876"/>
      <c r="J85" s="876"/>
      <c r="K85" s="876"/>
      <c r="L85" s="876"/>
      <c r="M85" s="876"/>
      <c r="N85" s="876"/>
      <c r="O85" s="876"/>
      <c r="P85" s="877"/>
      <c r="Q85" s="878"/>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61"/>
      <c r="BT85" s="862"/>
      <c r="BU85" s="862"/>
      <c r="BV85" s="862"/>
      <c r="BW85" s="862"/>
      <c r="BX85" s="862"/>
      <c r="BY85" s="862"/>
      <c r="BZ85" s="862"/>
      <c r="CA85" s="862"/>
      <c r="CB85" s="862"/>
      <c r="CC85" s="862"/>
      <c r="CD85" s="862"/>
      <c r="CE85" s="862"/>
      <c r="CF85" s="862"/>
      <c r="CG85" s="867"/>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1"/>
      <c r="DW85" s="862"/>
      <c r="DX85" s="862"/>
      <c r="DY85" s="862"/>
      <c r="DZ85" s="863"/>
      <c r="EA85" s="230"/>
    </row>
    <row r="86" spans="1:131" ht="26.25" customHeight="1" x14ac:dyDescent="0.15">
      <c r="A86" s="238">
        <v>19</v>
      </c>
      <c r="B86" s="875"/>
      <c r="C86" s="876"/>
      <c r="D86" s="876"/>
      <c r="E86" s="876"/>
      <c r="F86" s="876"/>
      <c r="G86" s="876"/>
      <c r="H86" s="876"/>
      <c r="I86" s="876"/>
      <c r="J86" s="876"/>
      <c r="K86" s="876"/>
      <c r="L86" s="876"/>
      <c r="M86" s="876"/>
      <c r="N86" s="876"/>
      <c r="O86" s="876"/>
      <c r="P86" s="877"/>
      <c r="Q86" s="878"/>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61"/>
      <c r="BT86" s="862"/>
      <c r="BU86" s="862"/>
      <c r="BV86" s="862"/>
      <c r="BW86" s="862"/>
      <c r="BX86" s="862"/>
      <c r="BY86" s="862"/>
      <c r="BZ86" s="862"/>
      <c r="CA86" s="862"/>
      <c r="CB86" s="862"/>
      <c r="CC86" s="862"/>
      <c r="CD86" s="862"/>
      <c r="CE86" s="862"/>
      <c r="CF86" s="862"/>
      <c r="CG86" s="867"/>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1"/>
      <c r="DW86" s="862"/>
      <c r="DX86" s="862"/>
      <c r="DY86" s="862"/>
      <c r="DZ86" s="863"/>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61"/>
      <c r="BT87" s="862"/>
      <c r="BU87" s="862"/>
      <c r="BV87" s="862"/>
      <c r="BW87" s="862"/>
      <c r="BX87" s="862"/>
      <c r="BY87" s="862"/>
      <c r="BZ87" s="862"/>
      <c r="CA87" s="862"/>
      <c r="CB87" s="862"/>
      <c r="CC87" s="862"/>
      <c r="CD87" s="862"/>
      <c r="CE87" s="862"/>
      <c r="CF87" s="862"/>
      <c r="CG87" s="867"/>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1"/>
      <c r="DW87" s="862"/>
      <c r="DX87" s="862"/>
      <c r="DY87" s="862"/>
      <c r="DZ87" s="863"/>
      <c r="EA87" s="230"/>
    </row>
    <row r="88" spans="1:131" ht="26.25" customHeight="1" thickBot="1" x14ac:dyDescent="0.2">
      <c r="A88" s="240" t="s">
        <v>378</v>
      </c>
      <c r="B88" s="789" t="s">
        <v>403</v>
      </c>
      <c r="C88" s="790"/>
      <c r="D88" s="790"/>
      <c r="E88" s="790"/>
      <c r="F88" s="790"/>
      <c r="G88" s="790"/>
      <c r="H88" s="790"/>
      <c r="I88" s="790"/>
      <c r="J88" s="790"/>
      <c r="K88" s="790"/>
      <c r="L88" s="790"/>
      <c r="M88" s="790"/>
      <c r="N88" s="790"/>
      <c r="O88" s="790"/>
      <c r="P88" s="791"/>
      <c r="Q88" s="842"/>
      <c r="R88" s="843"/>
      <c r="S88" s="843"/>
      <c r="T88" s="843"/>
      <c r="U88" s="843"/>
      <c r="V88" s="843"/>
      <c r="W88" s="843"/>
      <c r="X88" s="843"/>
      <c r="Y88" s="843"/>
      <c r="Z88" s="843"/>
      <c r="AA88" s="843"/>
      <c r="AB88" s="843"/>
      <c r="AC88" s="843"/>
      <c r="AD88" s="843"/>
      <c r="AE88" s="843"/>
      <c r="AF88" s="846"/>
      <c r="AG88" s="846"/>
      <c r="AH88" s="846"/>
      <c r="AI88" s="846"/>
      <c r="AJ88" s="846"/>
      <c r="AK88" s="843"/>
      <c r="AL88" s="843"/>
      <c r="AM88" s="843"/>
      <c r="AN88" s="843"/>
      <c r="AO88" s="843"/>
      <c r="AP88" s="846"/>
      <c r="AQ88" s="846"/>
      <c r="AR88" s="846"/>
      <c r="AS88" s="846"/>
      <c r="AT88" s="846"/>
      <c r="AU88" s="846"/>
      <c r="AV88" s="846"/>
      <c r="AW88" s="846"/>
      <c r="AX88" s="846"/>
      <c r="AY88" s="846"/>
      <c r="AZ88" s="851"/>
      <c r="BA88" s="851"/>
      <c r="BB88" s="851"/>
      <c r="BC88" s="851"/>
      <c r="BD88" s="852"/>
      <c r="BE88" s="241"/>
      <c r="BF88" s="241"/>
      <c r="BG88" s="241"/>
      <c r="BH88" s="241"/>
      <c r="BI88" s="241"/>
      <c r="BJ88" s="241"/>
      <c r="BK88" s="241"/>
      <c r="BL88" s="241"/>
      <c r="BM88" s="241"/>
      <c r="BN88" s="241"/>
      <c r="BO88" s="241"/>
      <c r="BP88" s="241"/>
      <c r="BQ88" s="238">
        <v>82</v>
      </c>
      <c r="BR88" s="243"/>
      <c r="BS88" s="861"/>
      <c r="BT88" s="862"/>
      <c r="BU88" s="862"/>
      <c r="BV88" s="862"/>
      <c r="BW88" s="862"/>
      <c r="BX88" s="862"/>
      <c r="BY88" s="862"/>
      <c r="BZ88" s="862"/>
      <c r="CA88" s="862"/>
      <c r="CB88" s="862"/>
      <c r="CC88" s="862"/>
      <c r="CD88" s="862"/>
      <c r="CE88" s="862"/>
      <c r="CF88" s="862"/>
      <c r="CG88" s="867"/>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1"/>
      <c r="DW88" s="862"/>
      <c r="DX88" s="862"/>
      <c r="DY88" s="862"/>
      <c r="DZ88" s="86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1"/>
      <c r="BT89" s="862"/>
      <c r="BU89" s="862"/>
      <c r="BV89" s="862"/>
      <c r="BW89" s="862"/>
      <c r="BX89" s="862"/>
      <c r="BY89" s="862"/>
      <c r="BZ89" s="862"/>
      <c r="CA89" s="862"/>
      <c r="CB89" s="862"/>
      <c r="CC89" s="862"/>
      <c r="CD89" s="862"/>
      <c r="CE89" s="862"/>
      <c r="CF89" s="862"/>
      <c r="CG89" s="867"/>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1"/>
      <c r="DW89" s="862"/>
      <c r="DX89" s="862"/>
      <c r="DY89" s="862"/>
      <c r="DZ89" s="86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1"/>
      <c r="BT90" s="862"/>
      <c r="BU90" s="862"/>
      <c r="BV90" s="862"/>
      <c r="BW90" s="862"/>
      <c r="BX90" s="862"/>
      <c r="BY90" s="862"/>
      <c r="BZ90" s="862"/>
      <c r="CA90" s="862"/>
      <c r="CB90" s="862"/>
      <c r="CC90" s="862"/>
      <c r="CD90" s="862"/>
      <c r="CE90" s="862"/>
      <c r="CF90" s="862"/>
      <c r="CG90" s="867"/>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1"/>
      <c r="DW90" s="862"/>
      <c r="DX90" s="862"/>
      <c r="DY90" s="862"/>
      <c r="DZ90" s="86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1"/>
      <c r="BT91" s="862"/>
      <c r="BU91" s="862"/>
      <c r="BV91" s="862"/>
      <c r="BW91" s="862"/>
      <c r="BX91" s="862"/>
      <c r="BY91" s="862"/>
      <c r="BZ91" s="862"/>
      <c r="CA91" s="862"/>
      <c r="CB91" s="862"/>
      <c r="CC91" s="862"/>
      <c r="CD91" s="862"/>
      <c r="CE91" s="862"/>
      <c r="CF91" s="862"/>
      <c r="CG91" s="867"/>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1"/>
      <c r="DW91" s="862"/>
      <c r="DX91" s="862"/>
      <c r="DY91" s="862"/>
      <c r="DZ91" s="86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1"/>
      <c r="BT92" s="862"/>
      <c r="BU92" s="862"/>
      <c r="BV92" s="862"/>
      <c r="BW92" s="862"/>
      <c r="BX92" s="862"/>
      <c r="BY92" s="862"/>
      <c r="BZ92" s="862"/>
      <c r="CA92" s="862"/>
      <c r="CB92" s="862"/>
      <c r="CC92" s="862"/>
      <c r="CD92" s="862"/>
      <c r="CE92" s="862"/>
      <c r="CF92" s="862"/>
      <c r="CG92" s="867"/>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1"/>
      <c r="DW92" s="862"/>
      <c r="DX92" s="862"/>
      <c r="DY92" s="862"/>
      <c r="DZ92" s="86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1"/>
      <c r="BT93" s="862"/>
      <c r="BU93" s="862"/>
      <c r="BV93" s="862"/>
      <c r="BW93" s="862"/>
      <c r="BX93" s="862"/>
      <c r="BY93" s="862"/>
      <c r="BZ93" s="862"/>
      <c r="CA93" s="862"/>
      <c r="CB93" s="862"/>
      <c r="CC93" s="862"/>
      <c r="CD93" s="862"/>
      <c r="CE93" s="862"/>
      <c r="CF93" s="862"/>
      <c r="CG93" s="867"/>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1"/>
      <c r="DW93" s="862"/>
      <c r="DX93" s="862"/>
      <c r="DY93" s="862"/>
      <c r="DZ93" s="86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1"/>
      <c r="BT94" s="862"/>
      <c r="BU94" s="862"/>
      <c r="BV94" s="862"/>
      <c r="BW94" s="862"/>
      <c r="BX94" s="862"/>
      <c r="BY94" s="862"/>
      <c r="BZ94" s="862"/>
      <c r="CA94" s="862"/>
      <c r="CB94" s="862"/>
      <c r="CC94" s="862"/>
      <c r="CD94" s="862"/>
      <c r="CE94" s="862"/>
      <c r="CF94" s="862"/>
      <c r="CG94" s="867"/>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1"/>
      <c r="DW94" s="862"/>
      <c r="DX94" s="862"/>
      <c r="DY94" s="862"/>
      <c r="DZ94" s="86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1"/>
      <c r="BT95" s="862"/>
      <c r="BU95" s="862"/>
      <c r="BV95" s="862"/>
      <c r="BW95" s="862"/>
      <c r="BX95" s="862"/>
      <c r="BY95" s="862"/>
      <c r="BZ95" s="862"/>
      <c r="CA95" s="862"/>
      <c r="CB95" s="862"/>
      <c r="CC95" s="862"/>
      <c r="CD95" s="862"/>
      <c r="CE95" s="862"/>
      <c r="CF95" s="862"/>
      <c r="CG95" s="867"/>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1"/>
      <c r="DW95" s="862"/>
      <c r="DX95" s="862"/>
      <c r="DY95" s="862"/>
      <c r="DZ95" s="86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1"/>
      <c r="BT96" s="862"/>
      <c r="BU96" s="862"/>
      <c r="BV96" s="862"/>
      <c r="BW96" s="862"/>
      <c r="BX96" s="862"/>
      <c r="BY96" s="862"/>
      <c r="BZ96" s="862"/>
      <c r="CA96" s="862"/>
      <c r="CB96" s="862"/>
      <c r="CC96" s="862"/>
      <c r="CD96" s="862"/>
      <c r="CE96" s="862"/>
      <c r="CF96" s="862"/>
      <c r="CG96" s="867"/>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1"/>
      <c r="DW96" s="862"/>
      <c r="DX96" s="862"/>
      <c r="DY96" s="862"/>
      <c r="DZ96" s="86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1"/>
      <c r="BT97" s="862"/>
      <c r="BU97" s="862"/>
      <c r="BV97" s="862"/>
      <c r="BW97" s="862"/>
      <c r="BX97" s="862"/>
      <c r="BY97" s="862"/>
      <c r="BZ97" s="862"/>
      <c r="CA97" s="862"/>
      <c r="CB97" s="862"/>
      <c r="CC97" s="862"/>
      <c r="CD97" s="862"/>
      <c r="CE97" s="862"/>
      <c r="CF97" s="862"/>
      <c r="CG97" s="867"/>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1"/>
      <c r="DW97" s="862"/>
      <c r="DX97" s="862"/>
      <c r="DY97" s="862"/>
      <c r="DZ97" s="86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1"/>
      <c r="BT98" s="862"/>
      <c r="BU98" s="862"/>
      <c r="BV98" s="862"/>
      <c r="BW98" s="862"/>
      <c r="BX98" s="862"/>
      <c r="BY98" s="862"/>
      <c r="BZ98" s="862"/>
      <c r="CA98" s="862"/>
      <c r="CB98" s="862"/>
      <c r="CC98" s="862"/>
      <c r="CD98" s="862"/>
      <c r="CE98" s="862"/>
      <c r="CF98" s="862"/>
      <c r="CG98" s="867"/>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1"/>
      <c r="DW98" s="862"/>
      <c r="DX98" s="862"/>
      <c r="DY98" s="862"/>
      <c r="DZ98" s="86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1"/>
      <c r="BT99" s="862"/>
      <c r="BU99" s="862"/>
      <c r="BV99" s="862"/>
      <c r="BW99" s="862"/>
      <c r="BX99" s="862"/>
      <c r="BY99" s="862"/>
      <c r="BZ99" s="862"/>
      <c r="CA99" s="862"/>
      <c r="CB99" s="862"/>
      <c r="CC99" s="862"/>
      <c r="CD99" s="862"/>
      <c r="CE99" s="862"/>
      <c r="CF99" s="862"/>
      <c r="CG99" s="867"/>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1"/>
      <c r="DW99" s="862"/>
      <c r="DX99" s="862"/>
      <c r="DY99" s="862"/>
      <c r="DZ99" s="86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1"/>
      <c r="BT100" s="862"/>
      <c r="BU100" s="862"/>
      <c r="BV100" s="862"/>
      <c r="BW100" s="862"/>
      <c r="BX100" s="862"/>
      <c r="BY100" s="862"/>
      <c r="BZ100" s="862"/>
      <c r="CA100" s="862"/>
      <c r="CB100" s="862"/>
      <c r="CC100" s="862"/>
      <c r="CD100" s="862"/>
      <c r="CE100" s="862"/>
      <c r="CF100" s="862"/>
      <c r="CG100" s="867"/>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1"/>
      <c r="DW100" s="862"/>
      <c r="DX100" s="862"/>
      <c r="DY100" s="862"/>
      <c r="DZ100" s="86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1"/>
      <c r="BT101" s="862"/>
      <c r="BU101" s="862"/>
      <c r="BV101" s="862"/>
      <c r="BW101" s="862"/>
      <c r="BX101" s="862"/>
      <c r="BY101" s="862"/>
      <c r="BZ101" s="862"/>
      <c r="CA101" s="862"/>
      <c r="CB101" s="862"/>
      <c r="CC101" s="862"/>
      <c r="CD101" s="862"/>
      <c r="CE101" s="862"/>
      <c r="CF101" s="862"/>
      <c r="CG101" s="867"/>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1"/>
      <c r="DW101" s="862"/>
      <c r="DX101" s="862"/>
      <c r="DY101" s="862"/>
      <c r="DZ101" s="86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4"/>
      <c r="CT102" s="854"/>
      <c r="CU102" s="854"/>
      <c r="CV102" s="891"/>
      <c r="CW102" s="890"/>
      <c r="CX102" s="854"/>
      <c r="CY102" s="854"/>
      <c r="CZ102" s="854"/>
      <c r="DA102" s="891"/>
      <c r="DB102" s="890"/>
      <c r="DC102" s="854"/>
      <c r="DD102" s="854"/>
      <c r="DE102" s="854"/>
      <c r="DF102" s="891"/>
      <c r="DG102" s="890"/>
      <c r="DH102" s="854"/>
      <c r="DI102" s="854"/>
      <c r="DJ102" s="854"/>
      <c r="DK102" s="891"/>
      <c r="DL102" s="890"/>
      <c r="DM102" s="854"/>
      <c r="DN102" s="854"/>
      <c r="DO102" s="854"/>
      <c r="DP102" s="891"/>
      <c r="DQ102" s="890"/>
      <c r="DR102" s="854"/>
      <c r="DS102" s="854"/>
      <c r="DT102" s="854"/>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30" customFormat="1" ht="26.25" customHeight="1" x14ac:dyDescent="0.15">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2349753</v>
      </c>
      <c r="AB110" s="900"/>
      <c r="AC110" s="900"/>
      <c r="AD110" s="900"/>
      <c r="AE110" s="901"/>
      <c r="AF110" s="902">
        <v>2387846</v>
      </c>
      <c r="AG110" s="900"/>
      <c r="AH110" s="900"/>
      <c r="AI110" s="900"/>
      <c r="AJ110" s="901"/>
      <c r="AK110" s="902">
        <v>2347835</v>
      </c>
      <c r="AL110" s="900"/>
      <c r="AM110" s="900"/>
      <c r="AN110" s="900"/>
      <c r="AO110" s="901"/>
      <c r="AP110" s="903">
        <v>17.8</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26663898</v>
      </c>
      <c r="BR110" s="931"/>
      <c r="BS110" s="931"/>
      <c r="BT110" s="931"/>
      <c r="BU110" s="931"/>
      <c r="BV110" s="931">
        <v>26384258</v>
      </c>
      <c r="BW110" s="931"/>
      <c r="BX110" s="931"/>
      <c r="BY110" s="931"/>
      <c r="BZ110" s="931"/>
      <c r="CA110" s="931">
        <v>26156325</v>
      </c>
      <c r="CB110" s="931"/>
      <c r="CC110" s="931"/>
      <c r="CD110" s="931"/>
      <c r="CE110" s="931"/>
      <c r="CF110" s="944">
        <v>198</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15">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7975</v>
      </c>
      <c r="BR111" s="926"/>
      <c r="BS111" s="926"/>
      <c r="BT111" s="926"/>
      <c r="BU111" s="926"/>
      <c r="BV111" s="926">
        <v>5670</v>
      </c>
      <c r="BW111" s="926"/>
      <c r="BX111" s="926"/>
      <c r="BY111" s="926"/>
      <c r="BZ111" s="926"/>
      <c r="CA111" s="926">
        <v>3684</v>
      </c>
      <c r="CB111" s="926"/>
      <c r="CC111" s="926"/>
      <c r="CD111" s="926"/>
      <c r="CE111" s="926"/>
      <c r="CF111" s="920">
        <v>0</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15">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6298719</v>
      </c>
      <c r="BR112" s="926"/>
      <c r="BS112" s="926"/>
      <c r="BT112" s="926"/>
      <c r="BU112" s="926"/>
      <c r="BV112" s="926">
        <v>5212227</v>
      </c>
      <c r="BW112" s="926"/>
      <c r="BX112" s="926"/>
      <c r="BY112" s="926"/>
      <c r="BZ112" s="926"/>
      <c r="CA112" s="926">
        <v>5421340</v>
      </c>
      <c r="CB112" s="926"/>
      <c r="CC112" s="926"/>
      <c r="CD112" s="926"/>
      <c r="CE112" s="926"/>
      <c r="CF112" s="920">
        <v>41</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15">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565858</v>
      </c>
      <c r="AB113" s="938"/>
      <c r="AC113" s="938"/>
      <c r="AD113" s="938"/>
      <c r="AE113" s="939"/>
      <c r="AF113" s="940">
        <v>537781</v>
      </c>
      <c r="AG113" s="938"/>
      <c r="AH113" s="938"/>
      <c r="AI113" s="938"/>
      <c r="AJ113" s="939"/>
      <c r="AK113" s="940">
        <v>498656</v>
      </c>
      <c r="AL113" s="938"/>
      <c r="AM113" s="938"/>
      <c r="AN113" s="938"/>
      <c r="AO113" s="939"/>
      <c r="AP113" s="941">
        <v>3.8</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3098473</v>
      </c>
      <c r="BR113" s="926"/>
      <c r="BS113" s="926"/>
      <c r="BT113" s="926"/>
      <c r="BU113" s="926"/>
      <c r="BV113" s="926">
        <v>2983100</v>
      </c>
      <c r="BW113" s="926"/>
      <c r="BX113" s="926"/>
      <c r="BY113" s="926"/>
      <c r="BZ113" s="926"/>
      <c r="CA113" s="926">
        <v>2880623</v>
      </c>
      <c r="CB113" s="926"/>
      <c r="CC113" s="926"/>
      <c r="CD113" s="926"/>
      <c r="CE113" s="926"/>
      <c r="CF113" s="920">
        <v>21.8</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15">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148035</v>
      </c>
      <c r="AB114" s="959"/>
      <c r="AC114" s="959"/>
      <c r="AD114" s="959"/>
      <c r="AE114" s="960"/>
      <c r="AF114" s="961">
        <v>191240</v>
      </c>
      <c r="AG114" s="959"/>
      <c r="AH114" s="959"/>
      <c r="AI114" s="959"/>
      <c r="AJ114" s="960"/>
      <c r="AK114" s="961">
        <v>208847</v>
      </c>
      <c r="AL114" s="959"/>
      <c r="AM114" s="959"/>
      <c r="AN114" s="959"/>
      <c r="AO114" s="960"/>
      <c r="AP114" s="962">
        <v>1.6</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4067941</v>
      </c>
      <c r="BR114" s="926"/>
      <c r="BS114" s="926"/>
      <c r="BT114" s="926"/>
      <c r="BU114" s="926"/>
      <c r="BV114" s="926">
        <v>4001074</v>
      </c>
      <c r="BW114" s="926"/>
      <c r="BX114" s="926"/>
      <c r="BY114" s="926"/>
      <c r="BZ114" s="926"/>
      <c r="CA114" s="926">
        <v>3959434</v>
      </c>
      <c r="CB114" s="926"/>
      <c r="CC114" s="926"/>
      <c r="CD114" s="926"/>
      <c r="CE114" s="926"/>
      <c r="CF114" s="920">
        <v>30</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15">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30923</v>
      </c>
      <c r="AB115" s="938"/>
      <c r="AC115" s="938"/>
      <c r="AD115" s="938"/>
      <c r="AE115" s="939"/>
      <c r="AF115" s="940">
        <v>21592</v>
      </c>
      <c r="AG115" s="938"/>
      <c r="AH115" s="938"/>
      <c r="AI115" s="938"/>
      <c r="AJ115" s="939"/>
      <c r="AK115" s="940">
        <v>61221</v>
      </c>
      <c r="AL115" s="938"/>
      <c r="AM115" s="938"/>
      <c r="AN115" s="938"/>
      <c r="AO115" s="939"/>
      <c r="AP115" s="941">
        <v>0.5</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15">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17</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3094586</v>
      </c>
      <c r="AB117" s="979"/>
      <c r="AC117" s="979"/>
      <c r="AD117" s="979"/>
      <c r="AE117" s="980"/>
      <c r="AF117" s="981">
        <v>3138459</v>
      </c>
      <c r="AG117" s="979"/>
      <c r="AH117" s="979"/>
      <c r="AI117" s="979"/>
      <c r="AJ117" s="980"/>
      <c r="AK117" s="981">
        <v>3116559</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15">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15">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444</v>
      </c>
      <c r="BP119" s="1005"/>
      <c r="BQ119" s="999">
        <v>40137006</v>
      </c>
      <c r="BR119" s="1000"/>
      <c r="BS119" s="1000"/>
      <c r="BT119" s="1000"/>
      <c r="BU119" s="1000"/>
      <c r="BV119" s="1000">
        <v>38586329</v>
      </c>
      <c r="BW119" s="1000"/>
      <c r="BX119" s="1000"/>
      <c r="BY119" s="1000"/>
      <c r="BZ119" s="1000"/>
      <c r="CA119" s="1000">
        <v>38421406</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7975</v>
      </c>
      <c r="DH119" s="986"/>
      <c r="DI119" s="986"/>
      <c r="DJ119" s="986"/>
      <c r="DK119" s="987"/>
      <c r="DL119" s="985">
        <v>5670</v>
      </c>
      <c r="DM119" s="986"/>
      <c r="DN119" s="986"/>
      <c r="DO119" s="986"/>
      <c r="DP119" s="987"/>
      <c r="DQ119" s="985">
        <v>3684</v>
      </c>
      <c r="DR119" s="986"/>
      <c r="DS119" s="986"/>
      <c r="DT119" s="986"/>
      <c r="DU119" s="987"/>
      <c r="DV119" s="988">
        <v>0</v>
      </c>
      <c r="DW119" s="989"/>
      <c r="DX119" s="989"/>
      <c r="DY119" s="989"/>
      <c r="DZ119" s="990"/>
    </row>
    <row r="120" spans="1:130" s="230" customFormat="1" ht="26.25" customHeight="1" x14ac:dyDescent="0.15">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5607091</v>
      </c>
      <c r="BR120" s="931"/>
      <c r="BS120" s="931"/>
      <c r="BT120" s="931"/>
      <c r="BU120" s="931"/>
      <c r="BV120" s="931">
        <v>4620245</v>
      </c>
      <c r="BW120" s="931"/>
      <c r="BX120" s="931"/>
      <c r="BY120" s="931"/>
      <c r="BZ120" s="931"/>
      <c r="CA120" s="931">
        <v>3500282</v>
      </c>
      <c r="CB120" s="931"/>
      <c r="CC120" s="931"/>
      <c r="CD120" s="931"/>
      <c r="CE120" s="931"/>
      <c r="CF120" s="944">
        <v>26.5</v>
      </c>
      <c r="CG120" s="945"/>
      <c r="CH120" s="945"/>
      <c r="CI120" s="945"/>
      <c r="CJ120" s="945"/>
      <c r="CK120" s="1006" t="s">
        <v>448</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5791835</v>
      </c>
      <c r="DH120" s="931"/>
      <c r="DI120" s="931"/>
      <c r="DJ120" s="931"/>
      <c r="DK120" s="931"/>
      <c r="DL120" s="931">
        <v>4723915</v>
      </c>
      <c r="DM120" s="931"/>
      <c r="DN120" s="931"/>
      <c r="DO120" s="931"/>
      <c r="DP120" s="931"/>
      <c r="DQ120" s="931">
        <v>5000924</v>
      </c>
      <c r="DR120" s="931"/>
      <c r="DS120" s="931"/>
      <c r="DT120" s="931"/>
      <c r="DU120" s="931"/>
      <c r="DV120" s="932">
        <v>37.9</v>
      </c>
      <c r="DW120" s="932"/>
      <c r="DX120" s="932"/>
      <c r="DY120" s="932"/>
      <c r="DZ120" s="933"/>
    </row>
    <row r="121" spans="1:130" s="230" customFormat="1" ht="26.25" customHeight="1" x14ac:dyDescent="0.15">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204048</v>
      </c>
      <c r="BR121" s="926"/>
      <c r="BS121" s="926"/>
      <c r="BT121" s="926"/>
      <c r="BU121" s="926"/>
      <c r="BV121" s="926">
        <v>174230</v>
      </c>
      <c r="BW121" s="926"/>
      <c r="BX121" s="926"/>
      <c r="BY121" s="926"/>
      <c r="BZ121" s="926"/>
      <c r="CA121" s="926">
        <v>190411</v>
      </c>
      <c r="CB121" s="926"/>
      <c r="CC121" s="926"/>
      <c r="CD121" s="926"/>
      <c r="CE121" s="926"/>
      <c r="CF121" s="920">
        <v>1.4</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506884</v>
      </c>
      <c r="DH121" s="926"/>
      <c r="DI121" s="926"/>
      <c r="DJ121" s="926"/>
      <c r="DK121" s="926"/>
      <c r="DL121" s="926">
        <v>488312</v>
      </c>
      <c r="DM121" s="926"/>
      <c r="DN121" s="926"/>
      <c r="DO121" s="926"/>
      <c r="DP121" s="926"/>
      <c r="DQ121" s="926">
        <v>420416</v>
      </c>
      <c r="DR121" s="926"/>
      <c r="DS121" s="926"/>
      <c r="DT121" s="926"/>
      <c r="DU121" s="926"/>
      <c r="DV121" s="927">
        <v>3.2</v>
      </c>
      <c r="DW121" s="927"/>
      <c r="DX121" s="927"/>
      <c r="DY121" s="927"/>
      <c r="DZ121" s="928"/>
    </row>
    <row r="122" spans="1:130" s="230" customFormat="1" ht="26.25" customHeight="1" x14ac:dyDescent="0.15">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27047066</v>
      </c>
      <c r="BR122" s="1000"/>
      <c r="BS122" s="1000"/>
      <c r="BT122" s="1000"/>
      <c r="BU122" s="1000"/>
      <c r="BV122" s="1000">
        <v>25725031</v>
      </c>
      <c r="BW122" s="1000"/>
      <c r="BX122" s="1000"/>
      <c r="BY122" s="1000"/>
      <c r="BZ122" s="1000"/>
      <c r="CA122" s="1000">
        <v>26103291</v>
      </c>
      <c r="CB122" s="1000"/>
      <c r="CC122" s="1000"/>
      <c r="CD122" s="1000"/>
      <c r="CE122" s="1000"/>
      <c r="CF122" s="1017">
        <v>197.6</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15">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2297</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452</v>
      </c>
      <c r="BP123" s="1005"/>
      <c r="BQ123" s="1063">
        <v>32858205</v>
      </c>
      <c r="BR123" s="1064"/>
      <c r="BS123" s="1064"/>
      <c r="BT123" s="1064"/>
      <c r="BU123" s="1064"/>
      <c r="BV123" s="1064">
        <v>30519506</v>
      </c>
      <c r="BW123" s="1064"/>
      <c r="BX123" s="1064"/>
      <c r="BY123" s="1064"/>
      <c r="BZ123" s="1064"/>
      <c r="CA123" s="1064">
        <v>29793984</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53.1</v>
      </c>
      <c r="BR124" s="1027"/>
      <c r="BS124" s="1027"/>
      <c r="BT124" s="1027"/>
      <c r="BU124" s="1027"/>
      <c r="BV124" s="1027">
        <v>61</v>
      </c>
      <c r="BW124" s="1027"/>
      <c r="BX124" s="1027"/>
      <c r="BY124" s="1027"/>
      <c r="BZ124" s="1027"/>
      <c r="CA124" s="1027">
        <v>65.3</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15">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28626</v>
      </c>
      <c r="AB126" s="959"/>
      <c r="AC126" s="959"/>
      <c r="AD126" s="959"/>
      <c r="AE126" s="960"/>
      <c r="AF126" s="961">
        <v>21592</v>
      </c>
      <c r="AG126" s="959"/>
      <c r="AH126" s="959"/>
      <c r="AI126" s="959"/>
      <c r="AJ126" s="960"/>
      <c r="AK126" s="961">
        <v>61221</v>
      </c>
      <c r="AL126" s="959"/>
      <c r="AM126" s="959"/>
      <c r="AN126" s="959"/>
      <c r="AO126" s="960"/>
      <c r="AP126" s="962">
        <v>0.5</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15">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v>36374</v>
      </c>
      <c r="AB128" s="1046"/>
      <c r="AC128" s="1046"/>
      <c r="AD128" s="1046"/>
      <c r="AE128" s="1047"/>
      <c r="AF128" s="1048">
        <v>32093</v>
      </c>
      <c r="AG128" s="1046"/>
      <c r="AH128" s="1046"/>
      <c r="AI128" s="1046"/>
      <c r="AJ128" s="1047"/>
      <c r="AK128" s="1048">
        <v>85505</v>
      </c>
      <c r="AL128" s="1046"/>
      <c r="AM128" s="1046"/>
      <c r="AN128" s="1046"/>
      <c r="AO128" s="1047"/>
      <c r="AP128" s="1049"/>
      <c r="AQ128" s="1050"/>
      <c r="AR128" s="1050"/>
      <c r="AS128" s="1050"/>
      <c r="AT128" s="1051"/>
      <c r="AU128" s="232"/>
      <c r="AV128" s="232"/>
      <c r="AW128" s="232"/>
      <c r="AX128" s="896" t="s">
        <v>466</v>
      </c>
      <c r="AY128" s="897"/>
      <c r="AZ128" s="897"/>
      <c r="BA128" s="897"/>
      <c r="BB128" s="897"/>
      <c r="BC128" s="897"/>
      <c r="BD128" s="897"/>
      <c r="BE128" s="898"/>
      <c r="BF128" s="1052" t="s">
        <v>122</v>
      </c>
      <c r="BG128" s="1053"/>
      <c r="BH128" s="1053"/>
      <c r="BI128" s="1053"/>
      <c r="BJ128" s="1053"/>
      <c r="BK128" s="1053"/>
      <c r="BL128" s="1054"/>
      <c r="BM128" s="1052">
        <v>12.75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15897843</v>
      </c>
      <c r="AB129" s="959"/>
      <c r="AC129" s="959"/>
      <c r="AD129" s="959"/>
      <c r="AE129" s="960"/>
      <c r="AF129" s="961">
        <v>15432271</v>
      </c>
      <c r="AG129" s="959"/>
      <c r="AH129" s="959"/>
      <c r="AI129" s="959"/>
      <c r="AJ129" s="960"/>
      <c r="AK129" s="961">
        <v>15330635</v>
      </c>
      <c r="AL129" s="959"/>
      <c r="AM129" s="959"/>
      <c r="AN129" s="959"/>
      <c r="AO129" s="960"/>
      <c r="AP129" s="1073"/>
      <c r="AQ129" s="1074"/>
      <c r="AR129" s="1074"/>
      <c r="AS129" s="1074"/>
      <c r="AT129" s="1075"/>
      <c r="AU129" s="233"/>
      <c r="AV129" s="233"/>
      <c r="AW129" s="233"/>
      <c r="AX129" s="1065" t="s">
        <v>469</v>
      </c>
      <c r="AY129" s="923"/>
      <c r="AZ129" s="923"/>
      <c r="BA129" s="923"/>
      <c r="BB129" s="923"/>
      <c r="BC129" s="923"/>
      <c r="BD129" s="923"/>
      <c r="BE129" s="924"/>
      <c r="BF129" s="1066" t="s">
        <v>122</v>
      </c>
      <c r="BG129" s="1067"/>
      <c r="BH129" s="1067"/>
      <c r="BI129" s="1067"/>
      <c r="BJ129" s="1067"/>
      <c r="BK129" s="1067"/>
      <c r="BL129" s="1068"/>
      <c r="BM129" s="1066">
        <v>17.75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2200847</v>
      </c>
      <c r="AB130" s="959"/>
      <c r="AC130" s="959"/>
      <c r="AD130" s="959"/>
      <c r="AE130" s="960"/>
      <c r="AF130" s="961">
        <v>2210843</v>
      </c>
      <c r="AG130" s="959"/>
      <c r="AH130" s="959"/>
      <c r="AI130" s="959"/>
      <c r="AJ130" s="960"/>
      <c r="AK130" s="961">
        <v>2123137</v>
      </c>
      <c r="AL130" s="959"/>
      <c r="AM130" s="959"/>
      <c r="AN130" s="959"/>
      <c r="AO130" s="960"/>
      <c r="AP130" s="1073"/>
      <c r="AQ130" s="1074"/>
      <c r="AR130" s="1074"/>
      <c r="AS130" s="1074"/>
      <c r="AT130" s="1075"/>
      <c r="AU130" s="233"/>
      <c r="AV130" s="233"/>
      <c r="AW130" s="233"/>
      <c r="AX130" s="1065" t="s">
        <v>472</v>
      </c>
      <c r="AY130" s="923"/>
      <c r="AZ130" s="923"/>
      <c r="BA130" s="923"/>
      <c r="BB130" s="923"/>
      <c r="BC130" s="923"/>
      <c r="BD130" s="923"/>
      <c r="BE130" s="924"/>
      <c r="BF130" s="1101">
        <v>6.6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13696996</v>
      </c>
      <c r="AB131" s="986"/>
      <c r="AC131" s="986"/>
      <c r="AD131" s="986"/>
      <c r="AE131" s="987"/>
      <c r="AF131" s="985">
        <v>13221428</v>
      </c>
      <c r="AG131" s="986"/>
      <c r="AH131" s="986"/>
      <c r="AI131" s="986"/>
      <c r="AJ131" s="987"/>
      <c r="AK131" s="985">
        <v>13207498</v>
      </c>
      <c r="AL131" s="986"/>
      <c r="AM131" s="986"/>
      <c r="AN131" s="986"/>
      <c r="AO131" s="987"/>
      <c r="AP131" s="1110"/>
      <c r="AQ131" s="1111"/>
      <c r="AR131" s="1111"/>
      <c r="AS131" s="1111"/>
      <c r="AT131" s="1112"/>
      <c r="AU131" s="233"/>
      <c r="AV131" s="233"/>
      <c r="AW131" s="233"/>
      <c r="AX131" s="1083" t="s">
        <v>474</v>
      </c>
      <c r="AY131" s="726"/>
      <c r="AZ131" s="726"/>
      <c r="BA131" s="726"/>
      <c r="BB131" s="726"/>
      <c r="BC131" s="726"/>
      <c r="BD131" s="726"/>
      <c r="BE131" s="1036"/>
      <c r="BF131" s="1084">
        <v>65.3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6.2595112100000003</v>
      </c>
      <c r="AB132" s="1097"/>
      <c r="AC132" s="1097"/>
      <c r="AD132" s="1097"/>
      <c r="AE132" s="1098"/>
      <c r="AF132" s="1099">
        <v>6.7732698769999997</v>
      </c>
      <c r="AG132" s="1097"/>
      <c r="AH132" s="1097"/>
      <c r="AI132" s="1097"/>
      <c r="AJ132" s="1098"/>
      <c r="AK132" s="1099">
        <v>6.8742543060000001</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6.8</v>
      </c>
      <c r="AB133" s="1080"/>
      <c r="AC133" s="1080"/>
      <c r="AD133" s="1080"/>
      <c r="AE133" s="1081"/>
      <c r="AF133" s="1079">
        <v>6.3</v>
      </c>
      <c r="AG133" s="1080"/>
      <c r="AH133" s="1080"/>
      <c r="AI133" s="1080"/>
      <c r="AJ133" s="1081"/>
      <c r="AK133" s="1079">
        <v>6.6</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QzN76uOAu5rZzEIl8zXCHg/Xv5JfnYGJyLDEeEkQ/9D3kaFzM6c34oYUQQyLgA6deMycLu7FjBj9J0hgrMyGJw==" saltValue="jGwSjTd7i4pU5oIkp4QoG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3I6tqDB6XHeuzLPjoy0BrFHqlBWo1bOF1kIfGdxbItMXaRVbGi2Jz4/PLdy25YTMCsNnQUovlaPfHqTjrl1Fjw==" saltValue="AKsGpo32GWTTUxEaDbLZ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election activeCell="AU78" sqref="AU78"/>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JhCvcDHtccTKMEmv+WLS3VKfYQWjzSm6P/ivVISdjKunRF+nuYBe//ptPA2tXdHKSzADBmXU+I/8ZxvH9Wnqg==" saltValue="ZkQVPaNi5MOwQVVd3x8/TA=="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election activeCell="AU78" sqref="AU78:AY78"/>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481</v>
      </c>
      <c r="AP7" s="272"/>
      <c r="AQ7" s="273" t="s">
        <v>482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483</v>
      </c>
      <c r="AQ8" s="279" t="s">
        <v>484</v>
      </c>
      <c r="AR8" s="280" t="s">
        <v>485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486</v>
      </c>
      <c r="AL9" s="1117"/>
      <c r="AM9" s="1117"/>
      <c r="AN9" s="1118"/>
      <c r="AO9" s="281">
        <v>5035607</v>
      </c>
      <c r="AP9" s="281">
        <v>113558</v>
      </c>
      <c r="AQ9" s="282">
        <v>107616</v>
      </c>
      <c r="AR9" s="283">
        <v>5.5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487</v>
      </c>
      <c r="AL10" s="1117"/>
      <c r="AM10" s="1117"/>
      <c r="AN10" s="1118"/>
      <c r="AO10" s="284">
        <v>910314</v>
      </c>
      <c r="AP10" s="284">
        <v>20528</v>
      </c>
      <c r="AQ10" s="285">
        <v>10095</v>
      </c>
      <c r="AR10" s="286">
        <v>103.3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488</v>
      </c>
      <c r="AL11" s="1117"/>
      <c r="AM11" s="1117"/>
      <c r="AN11" s="1118"/>
      <c r="AO11" s="284" t="s">
        <v>489</v>
      </c>
      <c r="AP11" s="284" t="s">
        <v>489</v>
      </c>
      <c r="AQ11" s="285">
        <v>1704</v>
      </c>
      <c r="AR11" s="286" t="s">
        <v>489</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490</v>
      </c>
      <c r="AL12" s="1117"/>
      <c r="AM12" s="1117"/>
      <c r="AN12" s="1118"/>
      <c r="AO12" s="284" t="s">
        <v>489</v>
      </c>
      <c r="AP12" s="284" t="s">
        <v>489</v>
      </c>
      <c r="AQ12" s="285">
        <v>7</v>
      </c>
      <c r="AR12" s="286" t="s">
        <v>489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491</v>
      </c>
      <c r="AL13" s="1117"/>
      <c r="AM13" s="1117"/>
      <c r="AN13" s="1118"/>
      <c r="AO13" s="284">
        <v>168038</v>
      </c>
      <c r="AP13" s="284">
        <v>3789</v>
      </c>
      <c r="AQ13" s="285">
        <v>4110</v>
      </c>
      <c r="AR13" s="286">
        <v>-7.8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492</v>
      </c>
      <c r="AL14" s="1117"/>
      <c r="AM14" s="1117"/>
      <c r="AN14" s="1118"/>
      <c r="AO14" s="284">
        <v>29042</v>
      </c>
      <c r="AP14" s="284">
        <v>655</v>
      </c>
      <c r="AQ14" s="285">
        <v>2451</v>
      </c>
      <c r="AR14" s="286">
        <v>-73.3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493</v>
      </c>
      <c r="AL15" s="1120"/>
      <c r="AM15" s="1120"/>
      <c r="AN15" s="1121"/>
      <c r="AO15" s="284">
        <v>-308069</v>
      </c>
      <c r="AP15" s="284">
        <v>-6947</v>
      </c>
      <c r="AQ15" s="285">
        <v>-6399</v>
      </c>
      <c r="AR15" s="286">
        <v>8.6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5834932</v>
      </c>
      <c r="AP16" s="284">
        <v>131583</v>
      </c>
      <c r="AQ16" s="285">
        <v>119584</v>
      </c>
      <c r="AR16" s="286">
        <v>10</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498</v>
      </c>
      <c r="AL21" s="1123"/>
      <c r="AM21" s="1123"/>
      <c r="AN21" s="1124"/>
      <c r="AO21" s="297">
        <v>10.53</v>
      </c>
      <c r="AP21" s="298">
        <v>10.86</v>
      </c>
      <c r="AQ21" s="299">
        <v>-0.33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499</v>
      </c>
      <c r="AL22" s="1123"/>
      <c r="AM22" s="1123"/>
      <c r="AN22" s="1124"/>
      <c r="AO22" s="302">
        <v>101.1</v>
      </c>
      <c r="AP22" s="303">
        <v>97.3</v>
      </c>
      <c r="AQ22" s="304">
        <v>3.8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481</v>
      </c>
      <c r="AP30" s="272"/>
      <c r="AQ30" s="273" t="s">
        <v>482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483</v>
      </c>
      <c r="AQ31" s="279" t="s">
        <v>484</v>
      </c>
      <c r="AR31" s="280" t="s">
        <v>485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503</v>
      </c>
      <c r="AL32" s="1131"/>
      <c r="AM32" s="1131"/>
      <c r="AN32" s="1132"/>
      <c r="AO32" s="312">
        <v>2347835</v>
      </c>
      <c r="AP32" s="312">
        <v>52946</v>
      </c>
      <c r="AQ32" s="313">
        <v>75090</v>
      </c>
      <c r="AR32" s="314">
        <v>-29.5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504</v>
      </c>
      <c r="AL33" s="1131"/>
      <c r="AM33" s="1131"/>
      <c r="AN33" s="1132"/>
      <c r="AO33" s="312" t="s">
        <v>489</v>
      </c>
      <c r="AP33" s="312" t="s">
        <v>489</v>
      </c>
      <c r="AQ33" s="313" t="s">
        <v>489</v>
      </c>
      <c r="AR33" s="314" t="s">
        <v>489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505</v>
      </c>
      <c r="AL34" s="1131"/>
      <c r="AM34" s="1131"/>
      <c r="AN34" s="1132"/>
      <c r="AO34" s="312" t="s">
        <v>489</v>
      </c>
      <c r="AP34" s="312" t="s">
        <v>489</v>
      </c>
      <c r="AQ34" s="313">
        <v>1</v>
      </c>
      <c r="AR34" s="314" t="s">
        <v>489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506</v>
      </c>
      <c r="AL35" s="1131"/>
      <c r="AM35" s="1131"/>
      <c r="AN35" s="1132"/>
      <c r="AO35" s="312">
        <v>498656</v>
      </c>
      <c r="AP35" s="312">
        <v>11245</v>
      </c>
      <c r="AQ35" s="313">
        <v>17211</v>
      </c>
      <c r="AR35" s="314">
        <v>-34.700000000000003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507</v>
      </c>
      <c r="AL36" s="1131"/>
      <c r="AM36" s="1131"/>
      <c r="AN36" s="1132"/>
      <c r="AO36" s="312">
        <v>208847</v>
      </c>
      <c r="AP36" s="312">
        <v>4710</v>
      </c>
      <c r="AQ36" s="313">
        <v>2478</v>
      </c>
      <c r="AR36" s="314">
        <v>90.1</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508</v>
      </c>
      <c r="AL37" s="1131"/>
      <c r="AM37" s="1131"/>
      <c r="AN37" s="1132"/>
      <c r="AO37" s="312">
        <v>61221</v>
      </c>
      <c r="AP37" s="312">
        <v>1381</v>
      </c>
      <c r="AQ37" s="313">
        <v>654</v>
      </c>
      <c r="AR37" s="314">
        <v>111.2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509</v>
      </c>
      <c r="AL38" s="1134"/>
      <c r="AM38" s="1134"/>
      <c r="AN38" s="1135"/>
      <c r="AO38" s="315" t="s">
        <v>489</v>
      </c>
      <c r="AP38" s="315" t="s">
        <v>489</v>
      </c>
      <c r="AQ38" s="316">
        <v>4</v>
      </c>
      <c r="AR38" s="304" t="s">
        <v>489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510</v>
      </c>
      <c r="AL39" s="1134"/>
      <c r="AM39" s="1134"/>
      <c r="AN39" s="1135"/>
      <c r="AO39" s="312">
        <v>-85505</v>
      </c>
      <c r="AP39" s="312">
        <v>-1928</v>
      </c>
      <c r="AQ39" s="313">
        <v>-3502</v>
      </c>
      <c r="AR39" s="314">
        <v>-44.9</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511</v>
      </c>
      <c r="AL40" s="1131"/>
      <c r="AM40" s="1131"/>
      <c r="AN40" s="1132"/>
      <c r="AO40" s="312">
        <v>-2123137</v>
      </c>
      <c r="AP40" s="312">
        <v>-47879</v>
      </c>
      <c r="AQ40" s="313">
        <v>-63750</v>
      </c>
      <c r="AR40" s="314">
        <v>-24.9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907917</v>
      </c>
      <c r="AP41" s="312">
        <v>20474</v>
      </c>
      <c r="AQ41" s="313">
        <v>28185</v>
      </c>
      <c r="AR41" s="314">
        <v>-27.4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481</v>
      </c>
      <c r="AN49" s="1127" t="s">
        <v>514</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515</v>
      </c>
      <c r="AO50" s="329" t="s">
        <v>516</v>
      </c>
      <c r="AP50" s="330" t="s">
        <v>517</v>
      </c>
      <c r="AQ50" s="331" t="s">
        <v>518</v>
      </c>
      <c r="AR50" s="332" t="s">
        <v>519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2766670</v>
      </c>
      <c r="AN51" s="334">
        <v>58425</v>
      </c>
      <c r="AO51" s="335">
        <v>4.9000000000000004</v>
      </c>
      <c r="AP51" s="336">
        <v>94081</v>
      </c>
      <c r="AQ51" s="337">
        <v>10.5</v>
      </c>
      <c r="AR51" s="338">
        <v>-5.6</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1968091</v>
      </c>
      <c r="AN52" s="342">
        <v>41561</v>
      </c>
      <c r="AO52" s="343">
        <v>24.6</v>
      </c>
      <c r="AP52" s="344">
        <v>48949</v>
      </c>
      <c r="AQ52" s="345">
        <v>11.5</v>
      </c>
      <c r="AR52" s="346">
        <v>13.1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3209362</v>
      </c>
      <c r="AN53" s="334">
        <v>68867</v>
      </c>
      <c r="AO53" s="335">
        <v>17.899999999999999</v>
      </c>
      <c r="AP53" s="336">
        <v>92632</v>
      </c>
      <c r="AQ53" s="337">
        <v>-1.5</v>
      </c>
      <c r="AR53" s="338">
        <v>19.399999999999999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1894608</v>
      </c>
      <c r="AN54" s="342">
        <v>40655</v>
      </c>
      <c r="AO54" s="343">
        <v>-2.2000000000000002</v>
      </c>
      <c r="AP54" s="344">
        <v>47978</v>
      </c>
      <c r="AQ54" s="345">
        <v>-2</v>
      </c>
      <c r="AR54" s="346">
        <v>-0.2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3808606</v>
      </c>
      <c r="AN55" s="334">
        <v>82789</v>
      </c>
      <c r="AO55" s="335">
        <v>20.2</v>
      </c>
      <c r="AP55" s="336">
        <v>96469</v>
      </c>
      <c r="AQ55" s="337">
        <v>4.0999999999999996</v>
      </c>
      <c r="AR55" s="338">
        <v>16.100000000000001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2448159</v>
      </c>
      <c r="AN56" s="342">
        <v>53216</v>
      </c>
      <c r="AO56" s="343">
        <v>30.9</v>
      </c>
      <c r="AP56" s="344">
        <v>49775</v>
      </c>
      <c r="AQ56" s="345">
        <v>3.7</v>
      </c>
      <c r="AR56" s="346">
        <v>27.2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2959242</v>
      </c>
      <c r="AN57" s="334">
        <v>65647</v>
      </c>
      <c r="AO57" s="335">
        <v>-20.7</v>
      </c>
      <c r="AP57" s="336">
        <v>85743</v>
      </c>
      <c r="AQ57" s="337">
        <v>-11.1</v>
      </c>
      <c r="AR57" s="338">
        <v>-9.6</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1742694</v>
      </c>
      <c r="AN58" s="342">
        <v>38660</v>
      </c>
      <c r="AO58" s="343">
        <v>-27.4</v>
      </c>
      <c r="AP58" s="344">
        <v>45231</v>
      </c>
      <c r="AQ58" s="345">
        <v>-9.1</v>
      </c>
      <c r="AR58" s="346">
        <v>-18.3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3226139</v>
      </c>
      <c r="AN59" s="334">
        <v>72753</v>
      </c>
      <c r="AO59" s="335">
        <v>10.8</v>
      </c>
      <c r="AP59" s="336">
        <v>92509</v>
      </c>
      <c r="AQ59" s="337">
        <v>7.9</v>
      </c>
      <c r="AR59" s="338">
        <v>2.9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1751566</v>
      </c>
      <c r="AN60" s="342">
        <v>39500</v>
      </c>
      <c r="AO60" s="343">
        <v>2.2000000000000002</v>
      </c>
      <c r="AP60" s="344">
        <v>52274</v>
      </c>
      <c r="AQ60" s="345">
        <v>15.6</v>
      </c>
      <c r="AR60" s="346">
        <v>-13.4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3194004</v>
      </c>
      <c r="AN61" s="349">
        <v>69696</v>
      </c>
      <c r="AO61" s="350">
        <v>6.6</v>
      </c>
      <c r="AP61" s="351">
        <v>92287</v>
      </c>
      <c r="AQ61" s="352">
        <v>2</v>
      </c>
      <c r="AR61" s="338">
        <v>4.5999999999999996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1961024</v>
      </c>
      <c r="AN62" s="342">
        <v>42718</v>
      </c>
      <c r="AO62" s="343">
        <v>5.6</v>
      </c>
      <c r="AP62" s="344">
        <v>48841</v>
      </c>
      <c r="AQ62" s="345">
        <v>3.9</v>
      </c>
      <c r="AR62" s="346">
        <v>1.7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bU/h/JGkfWknUNs4ekaJH1aJfyi/jay3RckOjBD8H4CQ3h/Co4tgAR/K5V24zGc7VKnTndUZtnnjuvxvWI2oA==" saltValue="oXjB4qLwUQoxoAvsSSpI8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478</v>
      </c>
    </row>
    <row r="121" spans="125:125" ht="13.5" hidden="1" customHeight="1" x14ac:dyDescent="0.15">
      <c r="DU121" s="259"/>
    </row>
  </sheetData>
  <sheetProtection algorithmName="SHA-512" hashValue="wBiwolhXZrWSWpa5KEeUCc+hhQ/NPV5DQBDhygDTCKX3cY7Xr6g/t3TVcbcwLwcOyrDaXO2G+PE2+Y5m952o/w==" saltValue="s9JQwnAJiResKpe2ldpCT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478</v>
      </c>
    </row>
  </sheetData>
  <sheetProtection algorithmName="SHA-512" hashValue="Q+Ov/1H8WjzeRdcBGRvVhegiCXqWouNNVZTyRHl1K3vVsP5RywC3Xc5hFWW+iFxgdmEpuo33/w2WWTKUGZnvpw==" saltValue="se9z/a62XQglwTmJZ3cO0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election activeCell="AU78" sqref="AU78:AY7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17.600000000000001</v>
      </c>
      <c r="G47" s="12">
        <v>12.74</v>
      </c>
      <c r="H47" s="12">
        <v>14.03</v>
      </c>
      <c r="I47" s="12">
        <v>12.16</v>
      </c>
      <c r="J47" s="13">
        <v>5.73</v>
      </c>
    </row>
    <row r="48" spans="2:10" ht="57.75" customHeight="1" x14ac:dyDescent="0.15">
      <c r="B48" s="14"/>
      <c r="C48" s="1141" t="s">
        <v>4</v>
      </c>
      <c r="D48" s="1141"/>
      <c r="E48" s="1142"/>
      <c r="F48" s="15">
        <v>2.2799999999999998</v>
      </c>
      <c r="G48" s="16">
        <v>2.72</v>
      </c>
      <c r="H48" s="16">
        <v>4.78</v>
      </c>
      <c r="I48" s="16">
        <v>4.53</v>
      </c>
      <c r="J48" s="17">
        <v>2.0299999999999998</v>
      </c>
    </row>
    <row r="49" spans="2:10" ht="57.75" customHeight="1" thickBot="1" x14ac:dyDescent="0.2">
      <c r="B49" s="18"/>
      <c r="C49" s="1143" t="s">
        <v>5</v>
      </c>
      <c r="D49" s="1143"/>
      <c r="E49" s="1144"/>
      <c r="F49" s="19" t="s">
        <v>533</v>
      </c>
      <c r="G49" s="20" t="s">
        <v>534</v>
      </c>
      <c r="H49" s="20">
        <v>3.83</v>
      </c>
      <c r="I49" s="20" t="s">
        <v>535</v>
      </c>
      <c r="J49" s="21" t="s">
        <v>536</v>
      </c>
    </row>
    <row r="50" spans="2:10" x14ac:dyDescent="0.15"/>
  </sheetData>
  <sheetProtection algorithmName="SHA-512" hashValue="bggrQdIyxa9w/JeZMUrg31IvmGd8enSTY0Ml5dgm1DxflEr5GHlmgxltB5TMvNuuPMCx4nS4zcFtCatBQmliNA==" saltValue="+3248IMLftyG6mbXlMDQr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総務部_財政課2169</cp:lastModifiedBy>
  <cp:lastPrinted>2025-03-13T08:54:07Z</cp:lastPrinted>
  <dcterms:created xsi:type="dcterms:W3CDTF">2025-02-19T00:56:11Z</dcterms:created>
  <dcterms:modified xsi:type="dcterms:W3CDTF">2025-03-14T01:38:19Z</dcterms:modified>
  <cp:category/>
</cp:coreProperties>
</file>