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3決算値　経営比較分析表\"/>
    </mc:Choice>
  </mc:AlternateContent>
  <workbookProtection workbookAlgorithmName="SHA-512" workbookHashValue="wp/JoMa+Vwk7jYfN/7Asyy6KqlWSU1zMuHNAiTVNGg9Yby8KNlkCxmuzF9efuOCnnK+BPILEroSjSJnRGpt6qg==" workbookSaltValue="BN2VxZ+e6Wm4A5RLB3IQj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D10" i="4"/>
  <c r="W10" i="4"/>
  <c r="P10" i="4"/>
  <c r="B10" i="4"/>
  <c r="BB8" i="4"/>
  <c r="AT8" i="4"/>
  <c r="AD8" i="4"/>
  <c r="W8" i="4"/>
  <c r="B8" i="4"/>
  <c r="B6" i="4"/>
</calcChain>
</file>

<file path=xl/sharedStrings.xml><?xml version="1.0" encoding="utf-8"?>
<sst xmlns="http://schemas.openxmlformats.org/spreadsheetml/2006/main" count="297" uniqueCount="119">
  <si>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</si>
  <si>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</si>
  <si>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</si>
  <si>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</si>
  <si>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</si>
  <si>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</si>
  <si>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</si>
  <si>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</si>
  <si>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</si>
  <si>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</si>
  <si>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</si>
  <si>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</si>
  <si>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</si>
  <si>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</si>
  <si>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</si>
  <si>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</si>
  <si>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</si>
  <si>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</si>
  <si>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</si>
  <si>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</si>
  <si>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</si>
  <si>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</si>
  <si>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</si>
  <si>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</si>
  <si>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</si>
  <si>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</si>
  <si>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</si>
  <si>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</si>
  <si>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</si>
  <si>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</si>
  <si>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</si>
  <si>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</si>
  <si>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</si>
  <si>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</si>
  <si>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</si>
  <si>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</si>
  <si>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</si>
  <si>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</si>
  <si>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</si>
  <si>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</si>
  <si>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</si>
  <si>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</si>
  <si>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</si>
  <si>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</si>
  <si>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</si>
  <si>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</si>
  <si>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</si>
  <si>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</si>
  <si>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</si>
  <si>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</si>
  <si>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</si>
  <si>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</si>
  <si>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</si>
  <si>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</si>
  <si>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</si>
  <si>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</si>
  <si>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</si>
  <si>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</si>
  <si>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</si>
  <si>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</si>
  <si>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</si>
  <si>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</si>
  <si>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</si>
  <si>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</si>
  <si>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</si>
  <si>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</si>
  <si>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</si>
  <si>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</si>
  <si>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</si>
  <si>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</si>
  <si>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</si>
  <si>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</si>
  <si>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</si>
  <si>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</si>
  <si>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</si>
  <si>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</si>
  <si>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</si>
  <si>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</si>
  <si>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</si>
  <si>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</si>
  <si>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</si>
  <si>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</si>
  <si>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</si>
  <si>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</si>
  <si>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</si>
  <si>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</si>
  <si>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</si>
  <si>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</si>
  <si>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</si>
  <si>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</si>
  <si>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</si>
  <si>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</si>
  <si>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</si>
  <si>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</si>
  <si>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</si>
  <si>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</si>
  <si>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</si>
  <si>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</si>
  <si>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</si>
  <si>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</si>
  <si>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</si>
  <si>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</si>
  <si>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</si>
  <si>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</si>
  <si>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</si>
  <si>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</si>
  <si>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</si>
  <si>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</si>
  <si>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</si>
  <si>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</si>
  <si>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</si>
  <si>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</si>
  <si>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</si>
  <si>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</si>
  <si>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</si>
  <si>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</si>
  <si>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 xml:space="preserve">　本市の農業集落排水施設は13処理区あり全て整備済みで、現在、建設中の施設及び新たな整備計画はありません。
　施設、設備の老朽化等による更新費用や維持管理経費が増加していく傾向となっている。このため、13処理区のうち、10処理区については、処理施設の長寿命化を図るための最適整備構想を策定し、国の交付金を活用しながら順次改築等の更新を行うこととしている。
①　経常収支比率については、100％を超えてはいるが一般会計負担金に依存している状況である。
③　流動比率については、法適用して間もないことから資金が少なくまた、多額の企業債償還金があるため平均値と比較して低くなっているが、今後は償還金の減少により上昇していく見込である。
④　企業債残高対事業規模比率については、企業債償還を一般会計の負担としている。
⑤　経費回収率については、使用者の減少や施設老朽化による維持管理費の増加により平均値より低い状況である。
⑥　汚水処理原価については、平均より高い状況となっており引き続きコスト縮減に取り組んでいかなければならない。
⑦　施設利用率については、人口の減少により低い状態が続いている。地理的な要因で施設の広域化・共同化を図っていくことも難しい状況となっている。
⑧　水洗化率については、低い状態が続いており加入促進等による使用者の増を図る必要がある。
</t>
    <phoneticPr fontId="4"/>
  </si>
  <si>
    <t xml:space="preserve">　山都地区の堰沢処理区は、昭和60年度に供用開始され、それ以降12処理区を整備し、現在13処理区が供用開始されています。30年を経過した施設が１処理区、20年を経過した施設が６処理区、10年を経過した施設が６処理区あり、施設、設備の老朽化等による更新費用が増加する傾向となっている。
　今後は、更新計画により予防保全に努め、効率的な施設管理を図る予定である。
　管渠については、法定耐用年数である50年を経過している箇所はありません。なお、山都地区の堰沢処理区において昭和60年度に整備した箇所が最も古く36年を経過している。
</t>
    <phoneticPr fontId="4"/>
  </si>
  <si>
    <t xml:space="preserve">　本市の農業集落排水事業は、平均と比較して⑤経費回収率が低く⑥汚水処理原価が高い傾向にあります。汚水処理場が13か所ありコストが掛かっていることが要因であると考えています。また、地理的な要因で施設の統廃合を行っていくことも難しい状況です。
　今後は、汚泥処分の公共下水道事業との共同処理を図っていくなど経費の削減に努めていきます。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</si>
</sst>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9716-4743-95CC-E83A9439E22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0.02</c:v>
                </c:pt>
                <c:pt idx="4">
                  <c:v>0.01</c:v>
                </c:pt>
              </c:numCache>
            </c:numRef>
          </c:val>
          <c:smooth val="0"/>
          <c:extLst>
            <c:ext xmlns:c16="http://schemas.microsoft.com/office/drawing/2014/chart" uri="{C3380CC4-5D6E-409C-BE32-E72D297353CC}">
              <c16:uniqueId val="{00000001-9716-4743-95CC-E83A9439E22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29.49</c:v>
                </c:pt>
                <c:pt idx="4">
                  <c:v>31.16</c:v>
                </c:pt>
              </c:numCache>
            </c:numRef>
          </c:val>
          <c:extLst>
            <c:ext xmlns:c16="http://schemas.microsoft.com/office/drawing/2014/chart" uri="{C3380CC4-5D6E-409C-BE32-E72D297353CC}">
              <c16:uniqueId val="{00000000-F8F1-446A-861F-191B77D5916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55.26</c:v>
                </c:pt>
                <c:pt idx="4">
                  <c:v>54.54</c:v>
                </c:pt>
              </c:numCache>
            </c:numRef>
          </c:val>
          <c:smooth val="0"/>
          <c:extLst>
            <c:ext xmlns:c16="http://schemas.microsoft.com/office/drawing/2014/chart" uri="{C3380CC4-5D6E-409C-BE32-E72D297353CC}">
              <c16:uniqueId val="{00000001-F8F1-446A-861F-191B77D5916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90.92</c:v>
                </c:pt>
                <c:pt idx="4">
                  <c:v>92.58</c:v>
                </c:pt>
              </c:numCache>
            </c:numRef>
          </c:val>
          <c:extLst>
            <c:ext xmlns:c16="http://schemas.microsoft.com/office/drawing/2014/chart" uri="{C3380CC4-5D6E-409C-BE32-E72D297353CC}">
              <c16:uniqueId val="{00000000-74A2-4F7C-B9C8-76FB03DE1E6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90.52</c:v>
                </c:pt>
                <c:pt idx="4">
                  <c:v>90.3</c:v>
                </c:pt>
              </c:numCache>
            </c:numRef>
          </c:val>
          <c:smooth val="0"/>
          <c:extLst>
            <c:ext xmlns:c16="http://schemas.microsoft.com/office/drawing/2014/chart" uri="{C3380CC4-5D6E-409C-BE32-E72D297353CC}">
              <c16:uniqueId val="{00000001-74A2-4F7C-B9C8-76FB03DE1E6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102.72</c:v>
                </c:pt>
                <c:pt idx="4">
                  <c:v>102.44</c:v>
                </c:pt>
              </c:numCache>
            </c:numRef>
          </c:val>
          <c:extLst>
            <c:ext xmlns:c16="http://schemas.microsoft.com/office/drawing/2014/chart" uri="{C3380CC4-5D6E-409C-BE32-E72D297353CC}">
              <c16:uniqueId val="{00000000-1F64-4139-8E8C-79126CA5A5B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103.09</c:v>
                </c:pt>
                <c:pt idx="4">
                  <c:v>102.11</c:v>
                </c:pt>
              </c:numCache>
            </c:numRef>
          </c:val>
          <c:smooth val="0"/>
          <c:extLst>
            <c:ext xmlns:c16="http://schemas.microsoft.com/office/drawing/2014/chart" uri="{C3380CC4-5D6E-409C-BE32-E72D297353CC}">
              <c16:uniqueId val="{00000001-1F64-4139-8E8C-79126CA5A5B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3.48</c:v>
                </c:pt>
                <c:pt idx="4">
                  <c:v>6.96</c:v>
                </c:pt>
              </c:numCache>
            </c:numRef>
          </c:val>
          <c:extLst>
            <c:ext xmlns:c16="http://schemas.microsoft.com/office/drawing/2014/chart" uri="{C3380CC4-5D6E-409C-BE32-E72D297353CC}">
              <c16:uniqueId val="{00000000-81D0-4E2E-B676-60D08408C05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24.8</c:v>
                </c:pt>
                <c:pt idx="4">
                  <c:v>28.12</c:v>
                </c:pt>
              </c:numCache>
            </c:numRef>
          </c:val>
          <c:smooth val="0"/>
          <c:extLst>
            <c:ext xmlns:c16="http://schemas.microsoft.com/office/drawing/2014/chart" uri="{C3380CC4-5D6E-409C-BE32-E72D297353CC}">
              <c16:uniqueId val="{00000001-81D0-4E2E-B676-60D08408C05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A03E-478C-B8C7-51EB25466A7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A03E-478C-B8C7-51EB25466A7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6FF9-4FE1-AB86-8A1A1FE5629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101.24</c:v>
                </c:pt>
                <c:pt idx="4">
                  <c:v>124.9</c:v>
                </c:pt>
              </c:numCache>
            </c:numRef>
          </c:val>
          <c:smooth val="0"/>
          <c:extLst>
            <c:ext xmlns:c16="http://schemas.microsoft.com/office/drawing/2014/chart" uri="{C3380CC4-5D6E-409C-BE32-E72D297353CC}">
              <c16:uniqueId val="{00000001-6FF9-4FE1-AB86-8A1A1FE5629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125.64</c:v>
                </c:pt>
                <c:pt idx="4">
                  <c:v>24.67</c:v>
                </c:pt>
              </c:numCache>
            </c:numRef>
          </c:val>
          <c:extLst>
            <c:ext xmlns:c16="http://schemas.microsoft.com/office/drawing/2014/chart" uri="{C3380CC4-5D6E-409C-BE32-E72D297353CC}">
              <c16:uniqueId val="{00000000-AB8B-485E-8852-D38CEC69F08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37.24</c:v>
                </c:pt>
                <c:pt idx="4">
                  <c:v>33.58</c:v>
                </c:pt>
              </c:numCache>
            </c:numRef>
          </c:val>
          <c:smooth val="0"/>
          <c:extLst>
            <c:ext xmlns:c16="http://schemas.microsoft.com/office/drawing/2014/chart" uri="{C3380CC4-5D6E-409C-BE32-E72D297353CC}">
              <c16:uniqueId val="{00000001-AB8B-485E-8852-D38CEC69F08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58D2-4A76-91EF-41F8A2A8861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783.8</c:v>
                </c:pt>
                <c:pt idx="4">
                  <c:v>778.81</c:v>
                </c:pt>
              </c:numCache>
            </c:numRef>
          </c:val>
          <c:smooth val="0"/>
          <c:extLst>
            <c:ext xmlns:c16="http://schemas.microsoft.com/office/drawing/2014/chart" uri="{C3380CC4-5D6E-409C-BE32-E72D297353CC}">
              <c16:uniqueId val="{00000001-58D2-4A76-91EF-41F8A2A8861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43.2</c:v>
                </c:pt>
                <c:pt idx="4">
                  <c:v>39.869999999999997</c:v>
                </c:pt>
              </c:numCache>
            </c:numRef>
          </c:val>
          <c:extLst>
            <c:ext xmlns:c16="http://schemas.microsoft.com/office/drawing/2014/chart" uri="{C3380CC4-5D6E-409C-BE32-E72D297353CC}">
              <c16:uniqueId val="{00000000-2578-456F-AF05-04425C36DF5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68.11</c:v>
                </c:pt>
                <c:pt idx="4">
                  <c:v>67.23</c:v>
                </c:pt>
              </c:numCache>
            </c:numRef>
          </c:val>
          <c:smooth val="0"/>
          <c:extLst>
            <c:ext xmlns:c16="http://schemas.microsoft.com/office/drawing/2014/chart" uri="{C3380CC4-5D6E-409C-BE32-E72D297353CC}">
              <c16:uniqueId val="{00000001-2578-456F-AF05-04425C36DF5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380.16</c:v>
                </c:pt>
                <c:pt idx="4">
                  <c:v>412.74</c:v>
                </c:pt>
              </c:numCache>
            </c:numRef>
          </c:val>
          <c:extLst>
            <c:ext xmlns:c16="http://schemas.microsoft.com/office/drawing/2014/chart" uri="{C3380CC4-5D6E-409C-BE32-E72D297353CC}">
              <c16:uniqueId val="{00000000-15D0-41DE-81D4-E8EE6243690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222.41</c:v>
                </c:pt>
                <c:pt idx="4">
                  <c:v>228.21</c:v>
                </c:pt>
              </c:numCache>
            </c:numRef>
          </c:val>
          <c:smooth val="0"/>
          <c:extLst>
            <c:ext xmlns:c16="http://schemas.microsoft.com/office/drawing/2014/chart" uri="{C3380CC4-5D6E-409C-BE32-E72D297353CC}">
              <c16:uniqueId val="{00000001-15D0-41DE-81D4-E8EE6243690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【104.16】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【128.23】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63"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福島県　喜多方市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F1</v>
      </c>
      <c r="X8" s="65"/>
      <c r="Y8" s="65"/>
      <c r="Z8" s="65"/>
      <c r="AA8" s="65"/>
      <c r="AB8" s="65"/>
      <c r="AC8" s="65"/>
      <c r="AD8" s="66" t="str">
        <f>データ!$M$6</f>
        <v>非設置</v>
      </c>
      <c r="AE8" s="66"/>
      <c r="AF8" s="66"/>
      <c r="AG8" s="66"/>
      <c r="AH8" s="66"/>
      <c r="AI8" s="66"/>
      <c r="AJ8" s="66"/>
      <c r="AK8" s="3"/>
      <c r="AL8" s="46">
        <f>データ!S6</f>
        <v>46004</v>
      </c>
      <c r="AM8" s="46"/>
      <c r="AN8" s="46"/>
      <c r="AO8" s="46"/>
      <c r="AP8" s="46"/>
      <c r="AQ8" s="46"/>
      <c r="AR8" s="46"/>
      <c r="AS8" s="46"/>
      <c r="AT8" s="45">
        <f>データ!T6</f>
        <v>554.63</v>
      </c>
      <c r="AU8" s="45"/>
      <c r="AV8" s="45"/>
      <c r="AW8" s="45"/>
      <c r="AX8" s="45"/>
      <c r="AY8" s="45"/>
      <c r="AZ8" s="45"/>
      <c r="BA8" s="45"/>
      <c r="BB8" s="45">
        <f>データ!U6</f>
        <v>82.95</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79.53</v>
      </c>
      <c r="J10" s="45"/>
      <c r="K10" s="45"/>
      <c r="L10" s="45"/>
      <c r="M10" s="45"/>
      <c r="N10" s="45"/>
      <c r="O10" s="45"/>
      <c r="P10" s="45">
        <f>データ!P6</f>
        <v>5.17</v>
      </c>
      <c r="Q10" s="45"/>
      <c r="R10" s="45"/>
      <c r="S10" s="45"/>
      <c r="T10" s="45"/>
      <c r="U10" s="45"/>
      <c r="V10" s="45"/>
      <c r="W10" s="45">
        <f>データ!Q6</f>
        <v>83.53</v>
      </c>
      <c r="X10" s="45"/>
      <c r="Y10" s="45"/>
      <c r="Z10" s="45"/>
      <c r="AA10" s="45"/>
      <c r="AB10" s="45"/>
      <c r="AC10" s="45"/>
      <c r="AD10" s="46">
        <f>データ!R6</f>
        <v>3390</v>
      </c>
      <c r="AE10" s="46"/>
      <c r="AF10" s="46"/>
      <c r="AG10" s="46"/>
      <c r="AH10" s="46"/>
      <c r="AI10" s="46"/>
      <c r="AJ10" s="46"/>
      <c r="AK10" s="2"/>
      <c r="AL10" s="46">
        <f>データ!V6</f>
        <v>2358</v>
      </c>
      <c r="AM10" s="46"/>
      <c r="AN10" s="46"/>
      <c r="AO10" s="46"/>
      <c r="AP10" s="46"/>
      <c r="AQ10" s="46"/>
      <c r="AR10" s="46"/>
      <c r="AS10" s="46"/>
      <c r="AT10" s="45">
        <f>データ!W6</f>
        <v>2.9</v>
      </c>
      <c r="AU10" s="45"/>
      <c r="AV10" s="45"/>
      <c r="AW10" s="45"/>
      <c r="AX10" s="45"/>
      <c r="AY10" s="45"/>
      <c r="AZ10" s="45"/>
      <c r="BA10" s="45"/>
      <c r="BB10" s="45">
        <f>データ!X6</f>
        <v>813.1</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117</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118</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【104.16】</v>
      </c>
      <c r="F85" s="12" t="str">
        <f>データ!AT6</f>
        <v>【128.23】</v>
      </c>
      <c r="G85" s="12" t="str">
        <f>データ!BE6</f>
        <v>【34.77】</v>
      </c>
      <c r="H85" s="12" t="str">
        <f>データ!BP6</f>
        <v>【786.37】</v>
      </c>
      <c r="I85" s="12" t="str">
        <f>データ!CA6</f>
        <v>【60.65】</v>
      </c>
      <c r="J85" s="12" t="str">
        <f>データ!CL6</f>
        <v>【256.97】</v>
      </c>
      <c r="K85" s="12" t="str">
        <f>データ!CW6</f>
        <v>【61.14】</v>
      </c>
      <c r="L85" s="12" t="str">
        <f>データ!DH6</f>
        <v>【86.91】</v>
      </c>
      <c r="M85" s="12" t="str">
        <f>データ!DS6</f>
        <v>【24.95】</v>
      </c>
      <c r="N85" s="12" t="str">
        <f>データ!ED6</f>
        <v>【0.00】</v>
      </c>
      <c r="O85" s="12" t="str">
        <f>データ!EO6</f>
        <v>【0.03】</v>
      </c>
    </row>
  </sheetData>
  <sheetProtection algorithmName="SHA-512" hashValue="AnW+lE61k91OlpmyfUPlRE/TITv0N3gzQN8x4P4Lm5u3Iv9MDSxS+Onb3tiiMaMUA7GSJ89mwAvOQnMVFeXO9Q==" saltValue="mlROK2aNdWFRm7X70Xibx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72087</v>
      </c>
      <c r="D6" s="19">
        <f t="shared" si="3"/>
        <v>46</v>
      </c>
      <c r="E6" s="19">
        <f t="shared" si="3"/>
        <v>17</v>
      </c>
      <c r="F6" s="19">
        <f t="shared" si="3"/>
        <v>5</v>
      </c>
      <c r="G6" s="19">
        <f t="shared" si="3"/>
        <v>0</v>
      </c>
      <c r="H6" s="19" t="str">
        <f t="shared" si="3"/>
        <v>福島県　喜多方市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79.53</v>
      </c>
      <c r="P6" s="20">
        <f t="shared" si="3"/>
        <v>5.17</v>
      </c>
      <c r="Q6" s="20">
        <f t="shared" si="3"/>
        <v>83.53</v>
      </c>
      <c r="R6" s="20">
        <f t="shared" si="3"/>
        <v>3390</v>
      </c>
      <c r="S6" s="20">
        <f t="shared" si="3"/>
        <v>46004</v>
      </c>
      <c r="T6" s="20">
        <f t="shared" si="3"/>
        <v>554.63</v>
      </c>
      <c r="U6" s="20">
        <f t="shared" si="3"/>
        <v>82.95</v>
      </c>
      <c r="V6" s="20">
        <f t="shared" si="3"/>
        <v>2358</v>
      </c>
      <c r="W6" s="20">
        <f t="shared" si="3"/>
        <v>2.9</v>
      </c>
      <c r="X6" s="20">
        <f t="shared" si="3"/>
        <v>813.1</v>
      </c>
      <c r="Y6" s="21" t="str">
        <f>IF(Y7="",NA(),Y7)</f>
        <v>-</v>
      </c>
      <c r="Z6" s="21" t="str">
        <f t="shared" ref="Z6:AH6" si="4">IF(Z7="",NA(),Z7)</f>
        <v>-</v>
      </c>
      <c r="AA6" s="21" t="str">
        <f t="shared" si="4"/>
        <v>-</v>
      </c>
      <c r="AB6" s="21">
        <f t="shared" si="4"/>
        <v>102.72</v>
      </c>
      <c r="AC6" s="21">
        <f t="shared" si="4"/>
        <v>102.44</v>
      </c>
      <c r="AD6" s="21" t="str">
        <f t="shared" si="4"/>
        <v>-</v>
      </c>
      <c r="AE6" s="21" t="str">
        <f t="shared" si="4"/>
        <v>-</v>
      </c>
      <c r="AF6" s="21" t="str">
        <f t="shared" si="4"/>
        <v>-</v>
      </c>
      <c r="AG6" s="21">
        <f t="shared" si="4"/>
        <v>103.09</v>
      </c>
      <c r="AH6" s="21">
        <f t="shared" si="4"/>
        <v>102.11</v>
      </c>
      <c r="AI6" s="20" t="str">
        <f>IF(AI7="","",IF(AI7="-","【-】","【"&amp;SUBSTITUTE(TEXT(AI7,"#,##0.00"),"-","△")&amp;"】"))</f>
        <v>【104.16】</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101.24</v>
      </c>
      <c r="AS6" s="21">
        <f t="shared" si="5"/>
        <v>124.9</v>
      </c>
      <c r="AT6" s="20" t="str">
        <f>IF(AT7="","",IF(AT7="-","【-】","【"&amp;SUBSTITUTE(TEXT(AT7,"#,##0.00"),"-","△")&amp;"】"))</f>
        <v>【128.23】</v>
      </c>
      <c r="AU6" s="21" t="str">
        <f>IF(AU7="",NA(),AU7)</f>
        <v>-</v>
      </c>
      <c r="AV6" s="21" t="str">
        <f t="shared" ref="AV6:BD6" si="6">IF(AV7="",NA(),AV7)</f>
        <v>-</v>
      </c>
      <c r="AW6" s="21" t="str">
        <f t="shared" si="6"/>
        <v>-</v>
      </c>
      <c r="AX6" s="21">
        <f t="shared" si="6"/>
        <v>125.64</v>
      </c>
      <c r="AY6" s="21">
        <f t="shared" si="6"/>
        <v>24.67</v>
      </c>
      <c r="AZ6" s="21" t="str">
        <f t="shared" si="6"/>
        <v>-</v>
      </c>
      <c r="BA6" s="21" t="str">
        <f t="shared" si="6"/>
        <v>-</v>
      </c>
      <c r="BB6" s="21" t="str">
        <f t="shared" si="6"/>
        <v>-</v>
      </c>
      <c r="BC6" s="21">
        <f t="shared" si="6"/>
        <v>37.24</v>
      </c>
      <c r="BD6" s="21">
        <f t="shared" si="6"/>
        <v>33.58</v>
      </c>
      <c r="BE6" s="20" t="str">
        <f>IF(BE7="","",IF(BE7="-","【-】","【"&amp;SUBSTITUTE(TEXT(BE7,"#,##0.00"),"-","△")&amp;"】"))</f>
        <v>【34.77】</v>
      </c>
      <c r="BF6" s="21" t="str">
        <f>IF(BF7="",NA(),BF7)</f>
        <v>-</v>
      </c>
      <c r="BG6" s="21" t="str">
        <f t="shared" ref="BG6:BO6" si="7">IF(BG7="",NA(),BG7)</f>
        <v>-</v>
      </c>
      <c r="BH6" s="21" t="str">
        <f t="shared" si="7"/>
        <v>-</v>
      </c>
      <c r="BI6" s="20">
        <f t="shared" si="7"/>
        <v>0</v>
      </c>
      <c r="BJ6" s="20">
        <f t="shared" si="7"/>
        <v>0</v>
      </c>
      <c r="BK6" s="21" t="str">
        <f t="shared" si="7"/>
        <v>-</v>
      </c>
      <c r="BL6" s="21" t="str">
        <f t="shared" si="7"/>
        <v>-</v>
      </c>
      <c r="BM6" s="21" t="str">
        <f t="shared" si="7"/>
        <v>-</v>
      </c>
      <c r="BN6" s="21">
        <f t="shared" si="7"/>
        <v>783.8</v>
      </c>
      <c r="BO6" s="21">
        <f t="shared" si="7"/>
        <v>778.81</v>
      </c>
      <c r="BP6" s="20" t="str">
        <f>IF(BP7="","",IF(BP7="-","【-】","【"&amp;SUBSTITUTE(TEXT(BP7,"#,##0.00"),"-","△")&amp;"】"))</f>
        <v>【786.37】</v>
      </c>
      <c r="BQ6" s="21" t="str">
        <f>IF(BQ7="",NA(),BQ7)</f>
        <v>-</v>
      </c>
      <c r="BR6" s="21" t="str">
        <f t="shared" ref="BR6:BZ6" si="8">IF(BR7="",NA(),BR7)</f>
        <v>-</v>
      </c>
      <c r="BS6" s="21" t="str">
        <f t="shared" si="8"/>
        <v>-</v>
      </c>
      <c r="BT6" s="21">
        <f t="shared" si="8"/>
        <v>43.2</v>
      </c>
      <c r="BU6" s="21">
        <f t="shared" si="8"/>
        <v>39.869999999999997</v>
      </c>
      <c r="BV6" s="21" t="str">
        <f t="shared" si="8"/>
        <v>-</v>
      </c>
      <c r="BW6" s="21" t="str">
        <f t="shared" si="8"/>
        <v>-</v>
      </c>
      <c r="BX6" s="21" t="str">
        <f t="shared" si="8"/>
        <v>-</v>
      </c>
      <c r="BY6" s="21">
        <f t="shared" si="8"/>
        <v>68.11</v>
      </c>
      <c r="BZ6" s="21">
        <f t="shared" si="8"/>
        <v>67.23</v>
      </c>
      <c r="CA6" s="20" t="str">
        <f>IF(CA7="","",IF(CA7="-","【-】","【"&amp;SUBSTITUTE(TEXT(CA7,"#,##0.00"),"-","△")&amp;"】"))</f>
        <v>【60.65】</v>
      </c>
      <c r="CB6" s="21" t="str">
        <f>IF(CB7="",NA(),CB7)</f>
        <v>-</v>
      </c>
      <c r="CC6" s="21" t="str">
        <f t="shared" ref="CC6:CK6" si="9">IF(CC7="",NA(),CC7)</f>
        <v>-</v>
      </c>
      <c r="CD6" s="21" t="str">
        <f t="shared" si="9"/>
        <v>-</v>
      </c>
      <c r="CE6" s="21">
        <f t="shared" si="9"/>
        <v>380.16</v>
      </c>
      <c r="CF6" s="21">
        <f t="shared" si="9"/>
        <v>412.74</v>
      </c>
      <c r="CG6" s="21" t="str">
        <f t="shared" si="9"/>
        <v>-</v>
      </c>
      <c r="CH6" s="21" t="str">
        <f t="shared" si="9"/>
        <v>-</v>
      </c>
      <c r="CI6" s="21" t="str">
        <f t="shared" si="9"/>
        <v>-</v>
      </c>
      <c r="CJ6" s="21">
        <f t="shared" si="9"/>
        <v>222.41</v>
      </c>
      <c r="CK6" s="21">
        <f t="shared" si="9"/>
        <v>228.21</v>
      </c>
      <c r="CL6" s="20" t="str">
        <f>IF(CL7="","",IF(CL7="-","【-】","【"&amp;SUBSTITUTE(TEXT(CL7,"#,##0.00"),"-","△")&amp;"】"))</f>
        <v>【256.97】</v>
      </c>
      <c r="CM6" s="21" t="str">
        <f>IF(CM7="",NA(),CM7)</f>
        <v>-</v>
      </c>
      <c r="CN6" s="21" t="str">
        <f t="shared" ref="CN6:CV6" si="10">IF(CN7="",NA(),CN7)</f>
        <v>-</v>
      </c>
      <c r="CO6" s="21" t="str">
        <f t="shared" si="10"/>
        <v>-</v>
      </c>
      <c r="CP6" s="21">
        <f t="shared" si="10"/>
        <v>29.49</v>
      </c>
      <c r="CQ6" s="21">
        <f t="shared" si="10"/>
        <v>31.16</v>
      </c>
      <c r="CR6" s="21" t="str">
        <f t="shared" si="10"/>
        <v>-</v>
      </c>
      <c r="CS6" s="21" t="str">
        <f t="shared" si="10"/>
        <v>-</v>
      </c>
      <c r="CT6" s="21" t="str">
        <f t="shared" si="10"/>
        <v>-</v>
      </c>
      <c r="CU6" s="21">
        <f t="shared" si="10"/>
        <v>55.26</v>
      </c>
      <c r="CV6" s="21">
        <f t="shared" si="10"/>
        <v>54.54</v>
      </c>
      <c r="CW6" s="20" t="str">
        <f>IF(CW7="","",IF(CW7="-","【-】","【"&amp;SUBSTITUTE(TEXT(CW7,"#,##0.00"),"-","△")&amp;"】"))</f>
        <v>【61.14】</v>
      </c>
      <c r="CX6" s="21" t="str">
        <f>IF(CX7="",NA(),CX7)</f>
        <v>-</v>
      </c>
      <c r="CY6" s="21" t="str">
        <f t="shared" ref="CY6:DG6" si="11">IF(CY7="",NA(),CY7)</f>
        <v>-</v>
      </c>
      <c r="CZ6" s="21" t="str">
        <f t="shared" si="11"/>
        <v>-</v>
      </c>
      <c r="DA6" s="21">
        <f t="shared" si="11"/>
        <v>90.92</v>
      </c>
      <c r="DB6" s="21">
        <f t="shared" si="11"/>
        <v>92.58</v>
      </c>
      <c r="DC6" s="21" t="str">
        <f t="shared" si="11"/>
        <v>-</v>
      </c>
      <c r="DD6" s="21" t="str">
        <f t="shared" si="11"/>
        <v>-</v>
      </c>
      <c r="DE6" s="21" t="str">
        <f t="shared" si="11"/>
        <v>-</v>
      </c>
      <c r="DF6" s="21">
        <f t="shared" si="11"/>
        <v>90.52</v>
      </c>
      <c r="DG6" s="21">
        <f t="shared" si="11"/>
        <v>90.3</v>
      </c>
      <c r="DH6" s="20" t="str">
        <f>IF(DH7="","",IF(DH7="-","【-】","【"&amp;SUBSTITUTE(TEXT(DH7,"#,##0.00"),"-","△")&amp;"】"))</f>
        <v>【86.91】</v>
      </c>
      <c r="DI6" s="21" t="str">
        <f>IF(DI7="",NA(),DI7)</f>
        <v>-</v>
      </c>
      <c r="DJ6" s="21" t="str">
        <f t="shared" ref="DJ6:DR6" si="12">IF(DJ7="",NA(),DJ7)</f>
        <v>-</v>
      </c>
      <c r="DK6" s="21" t="str">
        <f t="shared" si="12"/>
        <v>-</v>
      </c>
      <c r="DL6" s="21">
        <f t="shared" si="12"/>
        <v>3.48</v>
      </c>
      <c r="DM6" s="21">
        <f t="shared" si="12"/>
        <v>6.96</v>
      </c>
      <c r="DN6" s="21" t="str">
        <f t="shared" si="12"/>
        <v>-</v>
      </c>
      <c r="DO6" s="21" t="str">
        <f t="shared" si="12"/>
        <v>-</v>
      </c>
      <c r="DP6" s="21" t="str">
        <f t="shared" si="12"/>
        <v>-</v>
      </c>
      <c r="DQ6" s="21">
        <f t="shared" si="12"/>
        <v>24.8</v>
      </c>
      <c r="DR6" s="21">
        <f t="shared" si="12"/>
        <v>28.12</v>
      </c>
      <c r="DS6" s="20" t="str">
        <f>IF(DS7="","",IF(DS7="-","【-】","【"&amp;SUBSTITUTE(TEXT(DS7,"#,##0.00"),"-","△")&amp;"】"))</f>
        <v>【24.95】</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0">
        <f t="shared" si="13"/>
        <v>0</v>
      </c>
      <c r="EC6" s="20">
        <f t="shared" si="13"/>
        <v>0</v>
      </c>
      <c r="ED6" s="20" t="str">
        <f>IF(ED7="","",IF(ED7="-","【-】","【"&amp;SUBSTITUTE(TEXT(ED7,"#,##0.00"),"-","△")&amp;"】"))</f>
        <v>【0.00】</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0.02</v>
      </c>
      <c r="EN6" s="21">
        <f t="shared" si="14"/>
        <v>0.01</v>
      </c>
      <c r="EO6" s="20" t="str">
        <f>IF(EO7="","",IF(EO7="-","【-】","【"&amp;SUBSTITUTE(TEXT(EO7,"#,##0.00"),"-","△")&amp;"】"))</f>
        <v>【0.03】</v>
      </c>
    </row>
    <row r="7" spans="1:148" s="22" customFormat="1" x14ac:dyDescent="0.15">
      <c r="A7" s="14"/>
      <c r="B7" s="23">
        <v>2021</v>
      </c>
      <c r="C7" s="23">
        <v>72087</v>
      </c>
      <c r="D7" s="23">
        <v>46</v>
      </c>
      <c r="E7" s="23">
        <v>17</v>
      </c>
      <c r="F7" s="23">
        <v>5</v>
      </c>
      <c r="G7" s="23">
        <v>0</v>
      </c>
      <c r="H7" s="23" t="s">
        <v>96</v>
      </c>
      <c r="I7" s="23" t="s">
        <v>97</v>
      </c>
      <c r="J7" s="23" t="s">
        <v>98</v>
      </c>
      <c r="K7" s="23" t="s">
        <v>99</v>
      </c>
      <c r="L7" s="23" t="s">
        <v>100</v>
      </c>
      <c r="M7" s="23" t="s">
        <v>101</v>
      </c>
      <c r="N7" s="24" t="s">
        <v>102</v>
      </c>
      <c r="O7" s="24">
        <v>79.53</v>
      </c>
      <c r="P7" s="24">
        <v>5.17</v>
      </c>
      <c r="Q7" s="24">
        <v>83.53</v>
      </c>
      <c r="R7" s="24">
        <v>3390</v>
      </c>
      <c r="S7" s="24">
        <v>46004</v>
      </c>
      <c r="T7" s="24">
        <v>554.63</v>
      </c>
      <c r="U7" s="24">
        <v>82.95</v>
      </c>
      <c r="V7" s="24">
        <v>2358</v>
      </c>
      <c r="W7" s="24">
        <v>2.9</v>
      </c>
      <c r="X7" s="24">
        <v>813.1</v>
      </c>
      <c r="Y7" s="24" t="s">
        <v>102</v>
      </c>
      <c r="Z7" s="24" t="s">
        <v>102</v>
      </c>
      <c r="AA7" s="24" t="s">
        <v>102</v>
      </c>
      <c r="AB7" s="24">
        <v>102.72</v>
      </c>
      <c r="AC7" s="24">
        <v>102.44</v>
      </c>
      <c r="AD7" s="24" t="s">
        <v>102</v>
      </c>
      <c r="AE7" s="24" t="s">
        <v>102</v>
      </c>
      <c r="AF7" s="24" t="s">
        <v>102</v>
      </c>
      <c r="AG7" s="24">
        <v>103.09</v>
      </c>
      <c r="AH7" s="24">
        <v>102.11</v>
      </c>
      <c r="AI7" s="24">
        <v>104.16</v>
      </c>
      <c r="AJ7" s="24" t="s">
        <v>102</v>
      </c>
      <c r="AK7" s="24" t="s">
        <v>102</v>
      </c>
      <c r="AL7" s="24" t="s">
        <v>102</v>
      </c>
      <c r="AM7" s="24">
        <v>0</v>
      </c>
      <c r="AN7" s="24">
        <v>0</v>
      </c>
      <c r="AO7" s="24" t="s">
        <v>102</v>
      </c>
      <c r="AP7" s="24" t="s">
        <v>102</v>
      </c>
      <c r="AQ7" s="24" t="s">
        <v>102</v>
      </c>
      <c r="AR7" s="24">
        <v>101.24</v>
      </c>
      <c r="AS7" s="24">
        <v>124.9</v>
      </c>
      <c r="AT7" s="24">
        <v>128.22999999999999</v>
      </c>
      <c r="AU7" s="24" t="s">
        <v>102</v>
      </c>
      <c r="AV7" s="24" t="s">
        <v>102</v>
      </c>
      <c r="AW7" s="24" t="s">
        <v>102</v>
      </c>
      <c r="AX7" s="24">
        <v>125.64</v>
      </c>
      <c r="AY7" s="24">
        <v>24.67</v>
      </c>
      <c r="AZ7" s="24" t="s">
        <v>102</v>
      </c>
      <c r="BA7" s="24" t="s">
        <v>102</v>
      </c>
      <c r="BB7" s="24" t="s">
        <v>102</v>
      </c>
      <c r="BC7" s="24">
        <v>37.24</v>
      </c>
      <c r="BD7" s="24">
        <v>33.58</v>
      </c>
      <c r="BE7" s="24">
        <v>34.770000000000003</v>
      </c>
      <c r="BF7" s="24" t="s">
        <v>102</v>
      </c>
      <c r="BG7" s="24" t="s">
        <v>102</v>
      </c>
      <c r="BH7" s="24" t="s">
        <v>102</v>
      </c>
      <c r="BI7" s="24">
        <v>0</v>
      </c>
      <c r="BJ7" s="24">
        <v>0</v>
      </c>
      <c r="BK7" s="24" t="s">
        <v>102</v>
      </c>
      <c r="BL7" s="24" t="s">
        <v>102</v>
      </c>
      <c r="BM7" s="24" t="s">
        <v>102</v>
      </c>
      <c r="BN7" s="24">
        <v>783.8</v>
      </c>
      <c r="BO7" s="24">
        <v>778.81</v>
      </c>
      <c r="BP7" s="24">
        <v>786.37</v>
      </c>
      <c r="BQ7" s="24" t="s">
        <v>102</v>
      </c>
      <c r="BR7" s="24" t="s">
        <v>102</v>
      </c>
      <c r="BS7" s="24" t="s">
        <v>102</v>
      </c>
      <c r="BT7" s="24">
        <v>43.2</v>
      </c>
      <c r="BU7" s="24">
        <v>39.869999999999997</v>
      </c>
      <c r="BV7" s="24" t="s">
        <v>102</v>
      </c>
      <c r="BW7" s="24" t="s">
        <v>102</v>
      </c>
      <c r="BX7" s="24" t="s">
        <v>102</v>
      </c>
      <c r="BY7" s="24">
        <v>68.11</v>
      </c>
      <c r="BZ7" s="24">
        <v>67.23</v>
      </c>
      <c r="CA7" s="24">
        <v>60.65</v>
      </c>
      <c r="CB7" s="24" t="s">
        <v>102</v>
      </c>
      <c r="CC7" s="24" t="s">
        <v>102</v>
      </c>
      <c r="CD7" s="24" t="s">
        <v>102</v>
      </c>
      <c r="CE7" s="24">
        <v>380.16</v>
      </c>
      <c r="CF7" s="24">
        <v>412.74</v>
      </c>
      <c r="CG7" s="24" t="s">
        <v>102</v>
      </c>
      <c r="CH7" s="24" t="s">
        <v>102</v>
      </c>
      <c r="CI7" s="24" t="s">
        <v>102</v>
      </c>
      <c r="CJ7" s="24">
        <v>222.41</v>
      </c>
      <c r="CK7" s="24">
        <v>228.21</v>
      </c>
      <c r="CL7" s="24">
        <v>256.97000000000003</v>
      </c>
      <c r="CM7" s="24" t="s">
        <v>102</v>
      </c>
      <c r="CN7" s="24" t="s">
        <v>102</v>
      </c>
      <c r="CO7" s="24" t="s">
        <v>102</v>
      </c>
      <c r="CP7" s="24">
        <v>29.49</v>
      </c>
      <c r="CQ7" s="24">
        <v>31.16</v>
      </c>
      <c r="CR7" s="24" t="s">
        <v>102</v>
      </c>
      <c r="CS7" s="24" t="s">
        <v>102</v>
      </c>
      <c r="CT7" s="24" t="s">
        <v>102</v>
      </c>
      <c r="CU7" s="24">
        <v>55.26</v>
      </c>
      <c r="CV7" s="24">
        <v>54.54</v>
      </c>
      <c r="CW7" s="24">
        <v>61.14</v>
      </c>
      <c r="CX7" s="24" t="s">
        <v>102</v>
      </c>
      <c r="CY7" s="24" t="s">
        <v>102</v>
      </c>
      <c r="CZ7" s="24" t="s">
        <v>102</v>
      </c>
      <c r="DA7" s="24">
        <v>90.92</v>
      </c>
      <c r="DB7" s="24">
        <v>92.58</v>
      </c>
      <c r="DC7" s="24" t="s">
        <v>102</v>
      </c>
      <c r="DD7" s="24" t="s">
        <v>102</v>
      </c>
      <c r="DE7" s="24" t="s">
        <v>102</v>
      </c>
      <c r="DF7" s="24">
        <v>90.52</v>
      </c>
      <c r="DG7" s="24">
        <v>90.3</v>
      </c>
      <c r="DH7" s="24">
        <v>86.91</v>
      </c>
      <c r="DI7" s="24" t="s">
        <v>102</v>
      </c>
      <c r="DJ7" s="24" t="s">
        <v>102</v>
      </c>
      <c r="DK7" s="24" t="s">
        <v>102</v>
      </c>
      <c r="DL7" s="24">
        <v>3.48</v>
      </c>
      <c r="DM7" s="24">
        <v>6.96</v>
      </c>
      <c r="DN7" s="24" t="s">
        <v>102</v>
      </c>
      <c r="DO7" s="24" t="s">
        <v>102</v>
      </c>
      <c r="DP7" s="24" t="s">
        <v>102</v>
      </c>
      <c r="DQ7" s="24">
        <v>24.8</v>
      </c>
      <c r="DR7" s="24">
        <v>28.12</v>
      </c>
      <c r="DS7" s="24">
        <v>24.95</v>
      </c>
      <c r="DT7" s="24" t="s">
        <v>102</v>
      </c>
      <c r="DU7" s="24" t="s">
        <v>102</v>
      </c>
      <c r="DV7" s="24" t="s">
        <v>102</v>
      </c>
      <c r="DW7" s="24">
        <v>0</v>
      </c>
      <c r="DX7" s="24">
        <v>0</v>
      </c>
      <c r="DY7" s="24" t="s">
        <v>102</v>
      </c>
      <c r="DZ7" s="24" t="s">
        <v>102</v>
      </c>
      <c r="EA7" s="24" t="s">
        <v>102</v>
      </c>
      <c r="EB7" s="24">
        <v>0</v>
      </c>
      <c r="EC7" s="24">
        <v>0</v>
      </c>
      <c r="ED7" s="24">
        <v>0</v>
      </c>
      <c r="EE7" s="24" t="s">
        <v>102</v>
      </c>
      <c r="EF7" s="24" t="s">
        <v>102</v>
      </c>
      <c r="EG7" s="24" t="s">
        <v>102</v>
      </c>
      <c r="EH7" s="24">
        <v>0</v>
      </c>
      <c r="EI7" s="24">
        <v>0</v>
      </c>
      <c r="EJ7" s="24" t="s">
        <v>102</v>
      </c>
      <c r="EK7" s="24" t="s">
        <v>102</v>
      </c>
      <c r="EL7" s="24" t="s">
        <v>102</v>
      </c>
      <c r="EM7" s="24">
        <v>0.02</v>
      </c>
      <c r="EN7" s="24">
        <v>0.01</v>
      </c>
      <c r="EO7" s="24">
        <v>0.03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2023-01-20T08:30:09Z</cp:lastPrinted>
  <dcterms:created xsi:type="dcterms:W3CDTF">2022-12-01T01:32:56Z</dcterms:created>
  <dcterms:modified xsi:type="dcterms:W3CDTF">2023-01-20T08:30:11Z</dcterms:modified>
  <cp:category/>
</cp:coreProperties>
</file>