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sui-hdd\課長補佐\公営企業会計移行・経営戦略策定\「経営戦略」の策定推進について\喜多方市下水道事業経営戦略\経営比較分析表\R02決算値　経営比較分析表\【経営比較分析表】2020_072087_46_1718\"/>
    </mc:Choice>
  </mc:AlternateContent>
  <workbookProtection workbookAlgorithmName="SHA-512" workbookHashValue="8gQH8aLC13lQIxxpaDlpByg5cTOxVJi/cJDbZ+H/TSAFGPDMuNT0YCLKdI1tKylDLOJ66LYSaB0M4yPHYTB8AQ==" workbookSaltValue="ltTOQfYq/kwCFc7gdWWk7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AD10" i="4"/>
  <c r="W10" i="4"/>
  <c r="I10" i="4"/>
  <c r="B10" i="4"/>
  <c r="BB8" i="4"/>
  <c r="AL8" i="4"/>
  <c r="AD8" i="4"/>
  <c r="P8" i="4"/>
  <c r="I8" i="4"/>
  <c r="B8" i="4"/>
</calcChain>
</file>

<file path=xl/sharedStrings.xml><?xml version="1.0" encoding="utf-8"?>
<sst xmlns="http://schemas.openxmlformats.org/spreadsheetml/2006/main" count="319" uniqueCount="117">
  <si>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</si>
  <si>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</si>
  <si>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</si>
  <si>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</si>
  <si>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</si>
  <si>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</si>
  <si>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</si>
  <si>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</si>
  <si>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</si>
  <si>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</si>
  <si>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</si>
  <si>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</si>
  <si>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</si>
  <si>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</si>
  <si>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</si>
  <si>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</si>
  <si>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</si>
  <si>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</si>
  <si>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</si>
  <si>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</si>
  <si>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</si>
  <si>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</si>
  <si>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</si>
  <si>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</si>
  <si>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</si>
  <si>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</si>
  <si>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</si>
  <si>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</si>
  <si>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</si>
  <si>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</si>
  <si>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</si>
  <si>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</si>
  <si>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</si>
  <si>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</si>
  <si>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</si>
  <si>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</si>
  <si>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</si>
  <si>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</si>
  <si>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</si>
  <si>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</si>
  <si>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</si>
  <si>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</si>
  <si>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</si>
  <si>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</si>
  <si>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</si>
  <si>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</si>
  <si>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</si>
  <si>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</si>
  <si>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</si>
  <si>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</si>
  <si>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</si>
  <si>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</si>
  <si>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</si>
  <si>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</si>
  <si>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</si>
  <si>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</si>
  <si>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</si>
  <si>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</si>
  <si>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</si>
  <si>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</si>
  <si>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</si>
  <si>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</si>
  <si>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</si>
  <si>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</si>
  <si>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</si>
  <si>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</si>
  <si>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</si>
  <si>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</si>
  <si>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</si>
  <si>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</si>
  <si>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</si>
  <si>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</si>
  <si>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</si>
  <si>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</si>
  <si>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</si>
  <si>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</si>
  <si>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</si>
  <si>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</si>
  <si>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</si>
  <si>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</si>
  <si>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</si>
  <si>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</si>
  <si>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</si>
  <si>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</si>
  <si>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</si>
  <si>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</si>
  <si>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</si>
  <si>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</si>
  <si>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</si>
  <si>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</si>
  <si>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</si>
  <si>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</si>
  <si>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</si>
  <si>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</si>
  <si>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</si>
  <si>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</si>
  <si>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</si>
  <si>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</si>
  <si>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下水道事業</t>
  </si>
  <si>
    <t>公共下水道</t>
  </si>
  <si>
    <t>Cc2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</si>
  <si>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</si>
  <si>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</si>
  <si>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</si>
  <si>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</si>
  <si>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</si>
  <si>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</si>
  <si>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</si>
  <si>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</si>
  <si>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</si>
  <si>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</si>
  <si>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</si>
  <si>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</si>
  <si>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</si>
  <si>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喜多方処理区は平成５年度に供用開始し27年を経過、塩川処理区は平成14年度に供用開始し18年を経過しており、両処理区とも施設、設備の老朽化等による更新費用が増加する傾向となっている。
　なお、供用開始から20年以上経過している喜多方処理区については、予防保全的管理を行うため、平成23年度に長寿命化計画を策定し、平成24年度より計画的な改築、更新等を実施している。
　さらに、持続可能な下水道事業のため、平成28年度には喜多方処理区及び塩川処理区において下水道ストックマネジメント計画を策定し、下水道施設の計画的かつ効率的な管理を実施する。
　管渠については、法定耐用年数である50年を経過している箇所はありません。</t>
    <rPh sb="16" eb="18">
      <t>ショリ</t>
    </rPh>
    <rPh sb="18" eb="19">
      <t>ク</t>
    </rPh>
    <rPh sb="22" eb="24">
      <t>ショリ</t>
    </rPh>
    <rPh sb="24" eb="25">
      <t>ク</t>
    </rPh>
    <rPh sb="79" eb="81">
      <t>ゾウカ</t>
    </rPh>
    <rPh sb="83" eb="85">
      <t>ケイコウ</t>
    </rPh>
    <rPh sb="95" eb="97">
      <t>イッポウ</t>
    </rPh>
    <rPh sb="106" eb="109">
      <t>キタカタ</t>
    </rPh>
    <rPh sb="116" eb="118">
      <t>シオカワ</t>
    </rPh>
    <rPh sb="118" eb="120">
      <t>ジョウカオモチホウサイショウカンガンキンエイキョウテイドルイジダンタイヒカクヒクスイジュンオヨ</t>
    </rPh>
    <phoneticPr fontId="4"/>
  </si>
  <si>
    <t>　公共下水道事業は、喜多方処理区、塩川処理区の２処理区あり、全体計画に対する整備率が４割程度であり、人口減少等を考慮した全体計画の見直しを行い、管渠埋設等の計画的な面整備を推進する必要がある。
　一方、終末処理場である喜多方浄化センター、塩川浄化センターにおいては、施設、設備の老朽化等による更新費用や維持管理経費が増加していく傾向となっている。
①経常収支比率については、100％を超えてはいるが一般会計負担金に依存している状況である。
③流動比率については、多額の企業債償還金があるため平均値と比較して低くなっているが、今後は償還金の減少により上昇していく見込である。
④企業債残高対事業規模比率については、基準内繰入金の見直しにより一般会計の負担が高くなったため減少している。
⑤経費回収率については、100％に満たない状況であり汚水処理経費の節減や加入促進による使用料増加を図っていく必要がある。
⑥汚水処理原価については、平均値より高い状況となっており引き続きコスト縮減に取り組んでいかなければならない。
⑦施設利用率については、流入量の増加により増加している。
⑧水洗化率については、整備拡大、下水道接続者の増加により増加傾向となっている。</t>
    <rPh sb="50" eb="54">
      <t>ジンコウゲンショウ</t>
    </rPh>
    <rPh sb="54" eb="55">
      <t>トウ</t>
    </rPh>
    <rPh sb="56" eb="58">
      <t>コウリョ</t>
    </rPh>
    <rPh sb="60" eb="64">
      <t>ゼンタイケイカク</t>
    </rPh>
    <rPh sb="65" eb="67">
      <t>ミナオ</t>
    </rPh>
    <rPh sb="69" eb="70">
      <t>オコナ</t>
    </rPh>
    <rPh sb="175" eb="177">
      <t>ケイジョウ</t>
    </rPh>
    <rPh sb="192" eb="193">
      <t>コ</t>
    </rPh>
    <rPh sb="207" eb="209">
      <t>イゾン</t>
    </rPh>
    <rPh sb="213" eb="215">
      <t>ジョウキョウ</t>
    </rPh>
    <rPh sb="221" eb="223">
      <t>リュウドウ</t>
    </rPh>
    <rPh sb="223" eb="225">
      <t>ヒリツ</t>
    </rPh>
    <rPh sb="231" eb="233">
      <t>タガク</t>
    </rPh>
    <rPh sb="245" eb="248">
      <t>ヘイキンチ</t>
    </rPh>
    <rPh sb="249" eb="251">
      <t>ヒカク</t>
    </rPh>
    <rPh sb="253" eb="254">
      <t>ヒク</t>
    </rPh>
    <rPh sb="262" eb="264">
      <t>コンゴ</t>
    </rPh>
    <rPh sb="265" eb="268">
      <t>ショウカンキン</t>
    </rPh>
    <rPh sb="269" eb="271">
      <t>ゲンショウ</t>
    </rPh>
    <rPh sb="274" eb="276">
      <t>ジョウショウ</t>
    </rPh>
    <rPh sb="280" eb="282">
      <t>ミコミ</t>
    </rPh>
    <rPh sb="368" eb="372">
      <t>オスイショリ</t>
    </rPh>
    <rPh sb="378" eb="382">
      <t>カニュウソクシン</t>
    </rPh>
    <rPh sb="388" eb="390">
      <t>ゾウカ</t>
    </rPh>
    <phoneticPr fontId="4"/>
  </si>
  <si>
    <t>　令和2年度より地方公営企業法の一部を適用しました。
　概ね平均値と同程度ではあるが、今後も未普及地域の整備を推進して行けば拡張費用に加え、老朽施設の更新需要や人口減少による使用料収入の減少により更に厳しい経営状況になることが予想される。
　このため、少子高齢化による人口減少等を踏まえた全体計画の見直しを進め、早期の経営健全化に努めて行かなければならない。
　公営企業会計の適用により適切に経営状況が把握できるようになったことから引き続きコスト縮減と収入確保の対策等を検討し、経営の改善に取り組んでいきます。</t>
    <rPh sb="28" eb="29">
      <t>オオム</t>
    </rPh>
    <rPh sb="34" eb="37">
      <t>ドウテイド</t>
    </rPh>
    <rPh sb="46" eb="49">
      <t>ミフキュウ</t>
    </rPh>
    <rPh sb="49" eb="51">
      <t>チイキ</t>
    </rPh>
    <rPh sb="52" eb="54">
      <t>セイビ</t>
    </rPh>
    <rPh sb="55" eb="57">
      <t>スイシン</t>
    </rPh>
    <rPh sb="59" eb="60">
      <t>イ</t>
    </rPh>
    <rPh sb="62" eb="64">
      <t>カクチョウ</t>
    </rPh>
    <rPh sb="64" eb="66">
      <t>ヒヨウ</t>
    </rPh>
    <rPh sb="67" eb="68">
      <t>クワ</t>
    </rPh>
    <rPh sb="75" eb="77">
      <t>コウシン</t>
    </rPh>
    <rPh sb="77" eb="79">
      <t>ジュヨウ</t>
    </rPh>
    <rPh sb="80" eb="84">
      <t>ジンコウゲンショウ</t>
    </rPh>
    <rPh sb="87" eb="90">
      <t>シヨウリョウ</t>
    </rPh>
    <rPh sb="90" eb="92">
      <t>シュウニュウ</t>
    </rPh>
    <rPh sb="93" eb="95">
      <t>ゲンショウ</t>
    </rPh>
    <rPh sb="98" eb="99">
      <t>サラ</t>
    </rPh>
    <rPh sb="126" eb="131">
      <t>ショウシコウレイカ</t>
    </rPh>
    <rPh sb="134" eb="138">
      <t>ジンコウゲンショウ</t>
    </rPh>
    <rPh sb="138" eb="139">
      <t>ナド</t>
    </rPh>
    <rPh sb="140" eb="141">
      <t>フ</t>
    </rPh>
    <rPh sb="153" eb="154">
      <t>スス</t>
    </rPh>
    <rPh sb="156" eb="158">
      <t>ソウキ</t>
    </rPh>
    <rPh sb="159" eb="161">
      <t>ケイエイ</t>
    </rPh>
    <rPh sb="161" eb="164">
      <t>ケンゼンカ</t>
    </rPh>
    <rPh sb="165" eb="166">
      <t>ツト</t>
    </rPh>
    <rPh sb="168" eb="169">
      <t>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</si>
</sst>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5E63-4AF3-92D3-A6EF6EC3631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1.65</c:v>
                </c:pt>
              </c:numCache>
            </c:numRef>
          </c:val>
          <c:smooth val="0"/>
          <c:extLst>
            <c:ext xmlns:c16="http://schemas.microsoft.com/office/drawing/2014/chart" uri="{C3380CC4-5D6E-409C-BE32-E72D297353CC}">
              <c16:uniqueId val="{00000001-5E63-4AF3-92D3-A6EF6EC3631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57.53</c:v>
                </c:pt>
              </c:numCache>
            </c:numRef>
          </c:val>
          <c:extLst>
            <c:ext xmlns:c16="http://schemas.microsoft.com/office/drawing/2014/chart" uri="{C3380CC4-5D6E-409C-BE32-E72D297353CC}">
              <c16:uniqueId val="{00000000-3344-40D6-8073-643D822A00D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50.53</c:v>
                </c:pt>
              </c:numCache>
            </c:numRef>
          </c:val>
          <c:smooth val="0"/>
          <c:extLst>
            <c:ext xmlns:c16="http://schemas.microsoft.com/office/drawing/2014/chart" uri="{C3380CC4-5D6E-409C-BE32-E72D297353CC}">
              <c16:uniqueId val="{00000001-3344-40D6-8073-643D822A00D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88.57</c:v>
                </c:pt>
              </c:numCache>
            </c:numRef>
          </c:val>
          <c:extLst>
            <c:ext xmlns:c16="http://schemas.microsoft.com/office/drawing/2014/chart" uri="{C3380CC4-5D6E-409C-BE32-E72D297353CC}">
              <c16:uniqueId val="{00000000-7DD8-465A-8D62-34FFDCF6591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82.08</c:v>
                </c:pt>
              </c:numCache>
            </c:numRef>
          </c:val>
          <c:smooth val="0"/>
          <c:extLst>
            <c:ext xmlns:c16="http://schemas.microsoft.com/office/drawing/2014/chart" uri="{C3380CC4-5D6E-409C-BE32-E72D297353CC}">
              <c16:uniqueId val="{00000001-7DD8-465A-8D62-34FFDCF6591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105.3</c:v>
                </c:pt>
              </c:numCache>
            </c:numRef>
          </c:val>
          <c:extLst>
            <c:ext xmlns:c16="http://schemas.microsoft.com/office/drawing/2014/chart" uri="{C3380CC4-5D6E-409C-BE32-E72D297353CC}">
              <c16:uniqueId val="{00000000-45B3-4BA8-B9A4-EBAB63E4861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107.21</c:v>
                </c:pt>
              </c:numCache>
            </c:numRef>
          </c:val>
          <c:smooth val="0"/>
          <c:extLst>
            <c:ext xmlns:c16="http://schemas.microsoft.com/office/drawing/2014/chart" uri="{C3380CC4-5D6E-409C-BE32-E72D297353CC}">
              <c16:uniqueId val="{00000001-45B3-4BA8-B9A4-EBAB63E4861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3.22</c:v>
                </c:pt>
              </c:numCache>
            </c:numRef>
          </c:val>
          <c:extLst>
            <c:ext xmlns:c16="http://schemas.microsoft.com/office/drawing/2014/chart" uri="{C3380CC4-5D6E-409C-BE32-E72D297353CC}">
              <c16:uniqueId val="{00000000-1FE8-4432-8F57-4B1493746A5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12.7</c:v>
                </c:pt>
              </c:numCache>
            </c:numRef>
          </c:val>
          <c:smooth val="0"/>
          <c:extLst>
            <c:ext xmlns:c16="http://schemas.microsoft.com/office/drawing/2014/chart" uri="{C3380CC4-5D6E-409C-BE32-E72D297353CC}">
              <c16:uniqueId val="{00000001-1FE8-4432-8F57-4B1493746A5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90B6-4E81-B65F-8DEDDD91B30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90B6-4E81-B65F-8DEDDD91B30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DB1D-4D21-8109-9178F286C77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43.71</c:v>
                </c:pt>
              </c:numCache>
            </c:numRef>
          </c:val>
          <c:smooth val="0"/>
          <c:extLst>
            <c:ext xmlns:c16="http://schemas.microsoft.com/office/drawing/2014/chart" uri="{C3380CC4-5D6E-409C-BE32-E72D297353CC}">
              <c16:uniqueId val="{00000001-DB1D-4D21-8109-9178F286C77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29.66</c:v>
                </c:pt>
              </c:numCache>
            </c:numRef>
          </c:val>
          <c:extLst>
            <c:ext xmlns:c16="http://schemas.microsoft.com/office/drawing/2014/chart" uri="{C3380CC4-5D6E-409C-BE32-E72D297353CC}">
              <c16:uniqueId val="{00000000-66A5-4327-9EAB-9821B03A4C9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40.67</c:v>
                </c:pt>
              </c:numCache>
            </c:numRef>
          </c:val>
          <c:smooth val="0"/>
          <c:extLst>
            <c:ext xmlns:c16="http://schemas.microsoft.com/office/drawing/2014/chart" uri="{C3380CC4-5D6E-409C-BE32-E72D297353CC}">
              <c16:uniqueId val="{00000001-66A5-4327-9EAB-9821B03A4C9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0824-4C16-85ED-2ACD0087D69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1050.51</c:v>
                </c:pt>
              </c:numCache>
            </c:numRef>
          </c:val>
          <c:smooth val="0"/>
          <c:extLst>
            <c:ext xmlns:c16="http://schemas.microsoft.com/office/drawing/2014/chart" uri="{C3380CC4-5D6E-409C-BE32-E72D297353CC}">
              <c16:uniqueId val="{00000001-0824-4C16-85ED-2ACD0087D69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84.15</c:v>
                </c:pt>
              </c:numCache>
            </c:numRef>
          </c:val>
          <c:extLst>
            <c:ext xmlns:c16="http://schemas.microsoft.com/office/drawing/2014/chart" uri="{C3380CC4-5D6E-409C-BE32-E72D297353CC}">
              <c16:uniqueId val="{00000000-8A1D-495F-83A3-E524A3C16D2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82.65</c:v>
                </c:pt>
              </c:numCache>
            </c:numRef>
          </c:val>
          <c:smooth val="0"/>
          <c:extLst>
            <c:ext xmlns:c16="http://schemas.microsoft.com/office/drawing/2014/chart" uri="{C3380CC4-5D6E-409C-BE32-E72D297353CC}">
              <c16:uniqueId val="{00000001-8A1D-495F-83A3-E524A3C16D2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202.91</c:v>
                </c:pt>
              </c:numCache>
            </c:numRef>
          </c:val>
          <c:extLst>
            <c:ext xmlns:c16="http://schemas.microsoft.com/office/drawing/2014/chart" uri="{C3380CC4-5D6E-409C-BE32-E72D297353CC}">
              <c16:uniqueId val="{00000000-A439-4686-9C38-B66031D1CC1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186.3</c:v>
                </c:pt>
              </c:numCache>
            </c:numRef>
          </c:val>
          <c:smooth val="0"/>
          <c:extLst>
            <c:ext xmlns:c16="http://schemas.microsoft.com/office/drawing/2014/chart" uri="{C3380CC4-5D6E-409C-BE32-E72D297353CC}">
              <c16:uniqueId val="{00000001-A439-4686-9C38-B66031D1CC1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W7" sqref="W7:AC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福島県　喜多方市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Cc2</v>
      </c>
      <c r="X8" s="49"/>
      <c r="Y8" s="49"/>
      <c r="Z8" s="49"/>
      <c r="AA8" s="49"/>
      <c r="AB8" s="49"/>
      <c r="AC8" s="49"/>
      <c r="AD8" s="50" t="str">
        <f>データ!$M$6</f>
        <v>非設置</v>
      </c>
      <c r="AE8" s="50"/>
      <c r="AF8" s="50"/>
      <c r="AG8" s="50"/>
      <c r="AH8" s="50"/>
      <c r="AI8" s="50"/>
      <c r="AJ8" s="50"/>
      <c r="AK8" s="3"/>
      <c r="AL8" s="51">
        <f>データ!S6</f>
        <v>46602</v>
      </c>
      <c r="AM8" s="51"/>
      <c r="AN8" s="51"/>
      <c r="AO8" s="51"/>
      <c r="AP8" s="51"/>
      <c r="AQ8" s="51"/>
      <c r="AR8" s="51"/>
      <c r="AS8" s="51"/>
      <c r="AT8" s="46">
        <f>データ!T6</f>
        <v>554.63</v>
      </c>
      <c r="AU8" s="46"/>
      <c r="AV8" s="46"/>
      <c r="AW8" s="46"/>
      <c r="AX8" s="46"/>
      <c r="AY8" s="46"/>
      <c r="AZ8" s="46"/>
      <c r="BA8" s="46"/>
      <c r="BB8" s="46">
        <f>データ!U6</f>
        <v>84.02</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57.24</v>
      </c>
      <c r="J10" s="46"/>
      <c r="K10" s="46"/>
      <c r="L10" s="46"/>
      <c r="M10" s="46"/>
      <c r="N10" s="46"/>
      <c r="O10" s="46"/>
      <c r="P10" s="46">
        <f>データ!P6</f>
        <v>29.23</v>
      </c>
      <c r="Q10" s="46"/>
      <c r="R10" s="46"/>
      <c r="S10" s="46"/>
      <c r="T10" s="46"/>
      <c r="U10" s="46"/>
      <c r="V10" s="46"/>
      <c r="W10" s="46">
        <f>データ!Q6</f>
        <v>89.58</v>
      </c>
      <c r="X10" s="46"/>
      <c r="Y10" s="46"/>
      <c r="Z10" s="46"/>
      <c r="AA10" s="46"/>
      <c r="AB10" s="46"/>
      <c r="AC10" s="46"/>
      <c r="AD10" s="51">
        <f>データ!R6</f>
        <v>3390</v>
      </c>
      <c r="AE10" s="51"/>
      <c r="AF10" s="51"/>
      <c r="AG10" s="51"/>
      <c r="AH10" s="51"/>
      <c r="AI10" s="51"/>
      <c r="AJ10" s="51"/>
      <c r="AK10" s="2"/>
      <c r="AL10" s="51">
        <f>データ!V6</f>
        <v>13549</v>
      </c>
      <c r="AM10" s="51"/>
      <c r="AN10" s="51"/>
      <c r="AO10" s="51"/>
      <c r="AP10" s="51"/>
      <c r="AQ10" s="51"/>
      <c r="AR10" s="51"/>
      <c r="AS10" s="51"/>
      <c r="AT10" s="46">
        <f>データ!W6</f>
        <v>5.1100000000000003</v>
      </c>
      <c r="AU10" s="46"/>
      <c r="AV10" s="46"/>
      <c r="AW10" s="46"/>
      <c r="AX10" s="46"/>
      <c r="AY10" s="46"/>
      <c r="AZ10" s="46"/>
      <c r="BA10" s="46"/>
      <c r="BB10" s="46">
        <f>データ!X6</f>
        <v>2651.47</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115</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114</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116</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RTxKmoBbOK7u2yINo9iWggr0mPXZaAd+qV71nOQcu7QbhnbzXJ+B1lbeGM3XO33idH5hA6K2B1U/jjoilZWQ3w==" saltValue="PltA+gbFoX7uRVzJrWXT1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72087</v>
      </c>
      <c r="D6" s="33">
        <f t="shared" si="3"/>
        <v>46</v>
      </c>
      <c r="E6" s="33">
        <f t="shared" si="3"/>
        <v>17</v>
      </c>
      <c r="F6" s="33">
        <f t="shared" si="3"/>
        <v>1</v>
      </c>
      <c r="G6" s="33">
        <f t="shared" si="3"/>
        <v>0</v>
      </c>
      <c r="H6" s="33" t="str">
        <f t="shared" si="3"/>
        <v>福島県　喜多方市</v>
      </c>
      <c r="I6" s="33" t="str">
        <f t="shared" si="3"/>
        <v>法適用</v>
      </c>
      <c r="J6" s="33" t="str">
        <f t="shared" si="3"/>
        <v>下水道事業</v>
      </c>
      <c r="K6" s="33" t="str">
        <f t="shared" si="3"/>
        <v>公共下水道</v>
      </c>
      <c r="L6" s="33" t="str">
        <f t="shared" si="3"/>
        <v>Cc2</v>
      </c>
      <c r="M6" s="33" t="str">
        <f t="shared" si="3"/>
        <v>非設置</v>
      </c>
      <c r="N6" s="34" t="str">
        <f t="shared" si="3"/>
        <v>-</v>
      </c>
      <c r="O6" s="34">
        <f t="shared" si="3"/>
        <v>57.24</v>
      </c>
      <c r="P6" s="34">
        <f t="shared" si="3"/>
        <v>29.23</v>
      </c>
      <c r="Q6" s="34">
        <f t="shared" si="3"/>
        <v>89.58</v>
      </c>
      <c r="R6" s="34">
        <f t="shared" si="3"/>
        <v>3390</v>
      </c>
      <c r="S6" s="34">
        <f t="shared" si="3"/>
        <v>46602</v>
      </c>
      <c r="T6" s="34">
        <f t="shared" si="3"/>
        <v>554.63</v>
      </c>
      <c r="U6" s="34">
        <f t="shared" si="3"/>
        <v>84.02</v>
      </c>
      <c r="V6" s="34">
        <f t="shared" si="3"/>
        <v>13549</v>
      </c>
      <c r="W6" s="34">
        <f t="shared" si="3"/>
        <v>5.1100000000000003</v>
      </c>
      <c r="X6" s="34">
        <f t="shared" si="3"/>
        <v>2651.47</v>
      </c>
      <c r="Y6" s="35" t="str">
        <f>IF(Y7="",NA(),Y7)</f>
        <v>-</v>
      </c>
      <c r="Z6" s="35" t="str">
        <f t="shared" ref="Z6:AH6" si="4">IF(Z7="",NA(),Z7)</f>
        <v>-</v>
      </c>
      <c r="AA6" s="35" t="str">
        <f t="shared" si="4"/>
        <v>-</v>
      </c>
      <c r="AB6" s="35" t="str">
        <f t="shared" si="4"/>
        <v>-</v>
      </c>
      <c r="AC6" s="35">
        <f t="shared" si="4"/>
        <v>105.3</v>
      </c>
      <c r="AD6" s="35" t="str">
        <f t="shared" si="4"/>
        <v>-</v>
      </c>
      <c r="AE6" s="35" t="str">
        <f t="shared" si="4"/>
        <v>-</v>
      </c>
      <c r="AF6" s="35" t="str">
        <f t="shared" si="4"/>
        <v>-</v>
      </c>
      <c r="AG6" s="35" t="str">
        <f t="shared" si="4"/>
        <v>-</v>
      </c>
      <c r="AH6" s="35">
        <f t="shared" si="4"/>
        <v>107.21</v>
      </c>
      <c r="AI6" s="34" t="str">
        <f>IF(AI7="","",IF(AI7="-","【-】","【"&amp;SUBSTITUTE(TEXT(AI7,"#,##0.00"),"-","△")&amp;"】"))</f>
        <v>【106.67】</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43.71</v>
      </c>
      <c r="AT6" s="34" t="str">
        <f>IF(AT7="","",IF(AT7="-","【-】","【"&amp;SUBSTITUTE(TEXT(AT7,"#,##0.00"),"-","△")&amp;"】"))</f>
        <v>【3.64】</v>
      </c>
      <c r="AU6" s="35" t="str">
        <f>IF(AU7="",NA(),AU7)</f>
        <v>-</v>
      </c>
      <c r="AV6" s="35" t="str">
        <f t="shared" ref="AV6:BD6" si="6">IF(AV7="",NA(),AV7)</f>
        <v>-</v>
      </c>
      <c r="AW6" s="35" t="str">
        <f t="shared" si="6"/>
        <v>-</v>
      </c>
      <c r="AX6" s="35" t="str">
        <f t="shared" si="6"/>
        <v>-</v>
      </c>
      <c r="AY6" s="35">
        <f t="shared" si="6"/>
        <v>29.66</v>
      </c>
      <c r="AZ6" s="35" t="str">
        <f t="shared" si="6"/>
        <v>-</v>
      </c>
      <c r="BA6" s="35" t="str">
        <f t="shared" si="6"/>
        <v>-</v>
      </c>
      <c r="BB6" s="35" t="str">
        <f t="shared" si="6"/>
        <v>-</v>
      </c>
      <c r="BC6" s="35" t="str">
        <f t="shared" si="6"/>
        <v>-</v>
      </c>
      <c r="BD6" s="35">
        <f t="shared" si="6"/>
        <v>40.67</v>
      </c>
      <c r="BE6" s="34" t="str">
        <f>IF(BE7="","",IF(BE7="-","【-】","【"&amp;SUBSTITUTE(TEXT(BE7,"#,##0.00"),"-","△")&amp;"】"))</f>
        <v>【67.52】</v>
      </c>
      <c r="BF6" s="35" t="str">
        <f>IF(BF7="",NA(),BF7)</f>
        <v>-</v>
      </c>
      <c r="BG6" s="35" t="str">
        <f t="shared" ref="BG6:BO6" si="7">IF(BG7="",NA(),BG7)</f>
        <v>-</v>
      </c>
      <c r="BH6" s="35" t="str">
        <f t="shared" si="7"/>
        <v>-</v>
      </c>
      <c r="BI6" s="35" t="str">
        <f t="shared" si="7"/>
        <v>-</v>
      </c>
      <c r="BJ6" s="34">
        <f t="shared" si="7"/>
        <v>0</v>
      </c>
      <c r="BK6" s="35" t="str">
        <f t="shared" si="7"/>
        <v>-</v>
      </c>
      <c r="BL6" s="35" t="str">
        <f t="shared" si="7"/>
        <v>-</v>
      </c>
      <c r="BM6" s="35" t="str">
        <f t="shared" si="7"/>
        <v>-</v>
      </c>
      <c r="BN6" s="35" t="str">
        <f t="shared" si="7"/>
        <v>-</v>
      </c>
      <c r="BO6" s="35">
        <f t="shared" si="7"/>
        <v>1050.51</v>
      </c>
      <c r="BP6" s="34" t="str">
        <f>IF(BP7="","",IF(BP7="-","【-】","【"&amp;SUBSTITUTE(TEXT(BP7,"#,##0.00"),"-","△")&amp;"】"))</f>
        <v>【705.21】</v>
      </c>
      <c r="BQ6" s="35" t="str">
        <f>IF(BQ7="",NA(),BQ7)</f>
        <v>-</v>
      </c>
      <c r="BR6" s="35" t="str">
        <f t="shared" ref="BR6:BZ6" si="8">IF(BR7="",NA(),BR7)</f>
        <v>-</v>
      </c>
      <c r="BS6" s="35" t="str">
        <f t="shared" si="8"/>
        <v>-</v>
      </c>
      <c r="BT6" s="35" t="str">
        <f t="shared" si="8"/>
        <v>-</v>
      </c>
      <c r="BU6" s="35">
        <f t="shared" si="8"/>
        <v>84.15</v>
      </c>
      <c r="BV6" s="35" t="str">
        <f t="shared" si="8"/>
        <v>-</v>
      </c>
      <c r="BW6" s="35" t="str">
        <f t="shared" si="8"/>
        <v>-</v>
      </c>
      <c r="BX6" s="35" t="str">
        <f t="shared" si="8"/>
        <v>-</v>
      </c>
      <c r="BY6" s="35" t="str">
        <f t="shared" si="8"/>
        <v>-</v>
      </c>
      <c r="BZ6" s="35">
        <f t="shared" si="8"/>
        <v>82.65</v>
      </c>
      <c r="CA6" s="34" t="str">
        <f>IF(CA7="","",IF(CA7="-","【-】","【"&amp;SUBSTITUTE(TEXT(CA7,"#,##0.00"),"-","△")&amp;"】"))</f>
        <v>【98.96】</v>
      </c>
      <c r="CB6" s="35" t="str">
        <f>IF(CB7="",NA(),CB7)</f>
        <v>-</v>
      </c>
      <c r="CC6" s="35" t="str">
        <f t="shared" ref="CC6:CK6" si="9">IF(CC7="",NA(),CC7)</f>
        <v>-</v>
      </c>
      <c r="CD6" s="35" t="str">
        <f t="shared" si="9"/>
        <v>-</v>
      </c>
      <c r="CE6" s="35" t="str">
        <f t="shared" si="9"/>
        <v>-</v>
      </c>
      <c r="CF6" s="35">
        <f t="shared" si="9"/>
        <v>202.91</v>
      </c>
      <c r="CG6" s="35" t="str">
        <f t="shared" si="9"/>
        <v>-</v>
      </c>
      <c r="CH6" s="35" t="str">
        <f t="shared" si="9"/>
        <v>-</v>
      </c>
      <c r="CI6" s="35" t="str">
        <f t="shared" si="9"/>
        <v>-</v>
      </c>
      <c r="CJ6" s="35" t="str">
        <f t="shared" si="9"/>
        <v>-</v>
      </c>
      <c r="CK6" s="35">
        <f t="shared" si="9"/>
        <v>186.3</v>
      </c>
      <c r="CL6" s="34" t="str">
        <f>IF(CL7="","",IF(CL7="-","【-】","【"&amp;SUBSTITUTE(TEXT(CL7,"#,##0.00"),"-","△")&amp;"】"))</f>
        <v>【134.52】</v>
      </c>
      <c r="CM6" s="35" t="str">
        <f>IF(CM7="",NA(),CM7)</f>
        <v>-</v>
      </c>
      <c r="CN6" s="35" t="str">
        <f t="shared" ref="CN6:CV6" si="10">IF(CN7="",NA(),CN7)</f>
        <v>-</v>
      </c>
      <c r="CO6" s="35" t="str">
        <f t="shared" si="10"/>
        <v>-</v>
      </c>
      <c r="CP6" s="35" t="str">
        <f t="shared" si="10"/>
        <v>-</v>
      </c>
      <c r="CQ6" s="35">
        <f t="shared" si="10"/>
        <v>57.53</v>
      </c>
      <c r="CR6" s="35" t="str">
        <f t="shared" si="10"/>
        <v>-</v>
      </c>
      <c r="CS6" s="35" t="str">
        <f t="shared" si="10"/>
        <v>-</v>
      </c>
      <c r="CT6" s="35" t="str">
        <f t="shared" si="10"/>
        <v>-</v>
      </c>
      <c r="CU6" s="35" t="str">
        <f t="shared" si="10"/>
        <v>-</v>
      </c>
      <c r="CV6" s="35">
        <f t="shared" si="10"/>
        <v>50.53</v>
      </c>
      <c r="CW6" s="34" t="str">
        <f>IF(CW7="","",IF(CW7="-","【-】","【"&amp;SUBSTITUTE(TEXT(CW7,"#,##0.00"),"-","△")&amp;"】"))</f>
        <v>【59.57】</v>
      </c>
      <c r="CX6" s="35" t="str">
        <f>IF(CX7="",NA(),CX7)</f>
        <v>-</v>
      </c>
      <c r="CY6" s="35" t="str">
        <f t="shared" ref="CY6:DG6" si="11">IF(CY7="",NA(),CY7)</f>
        <v>-</v>
      </c>
      <c r="CZ6" s="35" t="str">
        <f t="shared" si="11"/>
        <v>-</v>
      </c>
      <c r="DA6" s="35" t="str">
        <f t="shared" si="11"/>
        <v>-</v>
      </c>
      <c r="DB6" s="35">
        <f t="shared" si="11"/>
        <v>88.57</v>
      </c>
      <c r="DC6" s="35" t="str">
        <f t="shared" si="11"/>
        <v>-</v>
      </c>
      <c r="DD6" s="35" t="str">
        <f t="shared" si="11"/>
        <v>-</v>
      </c>
      <c r="DE6" s="35" t="str">
        <f t="shared" si="11"/>
        <v>-</v>
      </c>
      <c r="DF6" s="35" t="str">
        <f t="shared" si="11"/>
        <v>-</v>
      </c>
      <c r="DG6" s="35">
        <f t="shared" si="11"/>
        <v>82.08</v>
      </c>
      <c r="DH6" s="34" t="str">
        <f>IF(DH7="","",IF(DH7="-","【-】","【"&amp;SUBSTITUTE(TEXT(DH7,"#,##0.00"),"-","△")&amp;"】"))</f>
        <v>【95.57】</v>
      </c>
      <c r="DI6" s="35" t="str">
        <f>IF(DI7="",NA(),DI7)</f>
        <v>-</v>
      </c>
      <c r="DJ6" s="35" t="str">
        <f t="shared" ref="DJ6:DR6" si="12">IF(DJ7="",NA(),DJ7)</f>
        <v>-</v>
      </c>
      <c r="DK6" s="35" t="str">
        <f t="shared" si="12"/>
        <v>-</v>
      </c>
      <c r="DL6" s="35" t="str">
        <f t="shared" si="12"/>
        <v>-</v>
      </c>
      <c r="DM6" s="35">
        <f t="shared" si="12"/>
        <v>3.22</v>
      </c>
      <c r="DN6" s="35" t="str">
        <f t="shared" si="12"/>
        <v>-</v>
      </c>
      <c r="DO6" s="35" t="str">
        <f t="shared" si="12"/>
        <v>-</v>
      </c>
      <c r="DP6" s="35" t="str">
        <f t="shared" si="12"/>
        <v>-</v>
      </c>
      <c r="DQ6" s="35" t="str">
        <f t="shared" si="12"/>
        <v>-</v>
      </c>
      <c r="DR6" s="35">
        <f t="shared" si="12"/>
        <v>12.7</v>
      </c>
      <c r="DS6" s="34" t="str">
        <f>IF(DS7="","",IF(DS7="-","【-】","【"&amp;SUBSTITUTE(TEXT(DS7,"#,##0.00"),"-","△")&amp;"】"))</f>
        <v>【36.52】</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4">
        <f t="shared" si="13"/>
        <v>0</v>
      </c>
      <c r="ED6" s="34" t="str">
        <f>IF(ED7="","",IF(ED7="-","【-】","【"&amp;SUBSTITUTE(TEXT(ED7,"#,##0.00"),"-","△")&amp;"】"))</f>
        <v>【5.72】</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1.65</v>
      </c>
      <c r="EO6" s="34" t="str">
        <f>IF(EO7="","",IF(EO7="-","【-】","【"&amp;SUBSTITUTE(TEXT(EO7,"#,##0.00"),"-","△")&amp;"】"))</f>
        <v>【0.30】</v>
      </c>
    </row>
    <row r="7" spans="1:148" s="36" customFormat="1" x14ac:dyDescent="0.15">
      <c r="A7" s="28"/>
      <c r="B7" s="37">
        <v>2020</v>
      </c>
      <c r="C7" s="37">
        <v>72087</v>
      </c>
      <c r="D7" s="37">
        <v>46</v>
      </c>
      <c r="E7" s="37">
        <v>17</v>
      </c>
      <c r="F7" s="37">
        <v>1</v>
      </c>
      <c r="G7" s="37">
        <v>0</v>
      </c>
      <c r="H7" s="37" t="s">
        <v>96</v>
      </c>
      <c r="I7" s="37" t="s">
        <v>97</v>
      </c>
      <c r="J7" s="37" t="s">
        <v>98</v>
      </c>
      <c r="K7" s="37" t="s">
        <v>99</v>
      </c>
      <c r="L7" s="37" t="s">
        <v>100</v>
      </c>
      <c r="M7" s="37" t="s">
        <v>101</v>
      </c>
      <c r="N7" s="38" t="s">
        <v>102</v>
      </c>
      <c r="O7" s="38">
        <v>57.24</v>
      </c>
      <c r="P7" s="38">
        <v>29.23</v>
      </c>
      <c r="Q7" s="38">
        <v>89.58</v>
      </c>
      <c r="R7" s="38">
        <v>3390</v>
      </c>
      <c r="S7" s="38">
        <v>46602</v>
      </c>
      <c r="T7" s="38">
        <v>554.63</v>
      </c>
      <c r="U7" s="38">
        <v>84.02</v>
      </c>
      <c r="V7" s="38">
        <v>13549</v>
      </c>
      <c r="W7" s="38">
        <v>5.1100000000000003</v>
      </c>
      <c r="X7" s="38">
        <v>2651.47</v>
      </c>
      <c r="Y7" s="38" t="s">
        <v>102</v>
      </c>
      <c r="Z7" s="38" t="s">
        <v>102</v>
      </c>
      <c r="AA7" s="38" t="s">
        <v>102</v>
      </c>
      <c r="AB7" s="38" t="s">
        <v>102</v>
      </c>
      <c r="AC7" s="38">
        <v>105.3</v>
      </c>
      <c r="AD7" s="38" t="s">
        <v>102</v>
      </c>
      <c r="AE7" s="38" t="s">
        <v>102</v>
      </c>
      <c r="AF7" s="38" t="s">
        <v>102</v>
      </c>
      <c r="AG7" s="38" t="s">
        <v>102</v>
      </c>
      <c r="AH7" s="38">
        <v>107.21</v>
      </c>
      <c r="AI7" s="38">
        <v>106.67</v>
      </c>
      <c r="AJ7" s="38" t="s">
        <v>102</v>
      </c>
      <c r="AK7" s="38" t="s">
        <v>102</v>
      </c>
      <c r="AL7" s="38" t="s">
        <v>102</v>
      </c>
      <c r="AM7" s="38" t="s">
        <v>102</v>
      </c>
      <c r="AN7" s="38">
        <v>0</v>
      </c>
      <c r="AO7" s="38" t="s">
        <v>102</v>
      </c>
      <c r="AP7" s="38" t="s">
        <v>102</v>
      </c>
      <c r="AQ7" s="38" t="s">
        <v>102</v>
      </c>
      <c r="AR7" s="38" t="s">
        <v>102</v>
      </c>
      <c r="AS7" s="38">
        <v>43.71</v>
      </c>
      <c r="AT7" s="38">
        <v>3.64</v>
      </c>
      <c r="AU7" s="38" t="s">
        <v>102</v>
      </c>
      <c r="AV7" s="38" t="s">
        <v>102</v>
      </c>
      <c r="AW7" s="38" t="s">
        <v>102</v>
      </c>
      <c r="AX7" s="38" t="s">
        <v>102</v>
      </c>
      <c r="AY7" s="38">
        <v>29.66</v>
      </c>
      <c r="AZ7" s="38" t="s">
        <v>102</v>
      </c>
      <c r="BA7" s="38" t="s">
        <v>102</v>
      </c>
      <c r="BB7" s="38" t="s">
        <v>102</v>
      </c>
      <c r="BC7" s="38" t="s">
        <v>102</v>
      </c>
      <c r="BD7" s="38">
        <v>40.67</v>
      </c>
      <c r="BE7" s="38">
        <v>67.52</v>
      </c>
      <c r="BF7" s="38" t="s">
        <v>102</v>
      </c>
      <c r="BG7" s="38" t="s">
        <v>102</v>
      </c>
      <c r="BH7" s="38" t="s">
        <v>102</v>
      </c>
      <c r="BI7" s="38" t="s">
        <v>102</v>
      </c>
      <c r="BJ7" s="38">
        <v>0</v>
      </c>
      <c r="BK7" s="38" t="s">
        <v>102</v>
      </c>
      <c r="BL7" s="38" t="s">
        <v>102</v>
      </c>
      <c r="BM7" s="38" t="s">
        <v>102</v>
      </c>
      <c r="BN7" s="38" t="s">
        <v>102</v>
      </c>
      <c r="BO7" s="38">
        <v>1050.51</v>
      </c>
      <c r="BP7" s="38">
        <v>705.21</v>
      </c>
      <c r="BQ7" s="38" t="s">
        <v>102</v>
      </c>
      <c r="BR7" s="38" t="s">
        <v>102</v>
      </c>
      <c r="BS7" s="38" t="s">
        <v>102</v>
      </c>
      <c r="BT7" s="38" t="s">
        <v>102</v>
      </c>
      <c r="BU7" s="38">
        <v>84.15</v>
      </c>
      <c r="BV7" s="38" t="s">
        <v>102</v>
      </c>
      <c r="BW7" s="38" t="s">
        <v>102</v>
      </c>
      <c r="BX7" s="38" t="s">
        <v>102</v>
      </c>
      <c r="BY7" s="38" t="s">
        <v>102</v>
      </c>
      <c r="BZ7" s="38">
        <v>82.65</v>
      </c>
      <c r="CA7" s="38">
        <v>98.96</v>
      </c>
      <c r="CB7" s="38" t="s">
        <v>102</v>
      </c>
      <c r="CC7" s="38" t="s">
        <v>102</v>
      </c>
      <c r="CD7" s="38" t="s">
        <v>102</v>
      </c>
      <c r="CE7" s="38" t="s">
        <v>102</v>
      </c>
      <c r="CF7" s="38">
        <v>202.91</v>
      </c>
      <c r="CG7" s="38" t="s">
        <v>102</v>
      </c>
      <c r="CH7" s="38" t="s">
        <v>102</v>
      </c>
      <c r="CI7" s="38" t="s">
        <v>102</v>
      </c>
      <c r="CJ7" s="38" t="s">
        <v>102</v>
      </c>
      <c r="CK7" s="38">
        <v>186.3</v>
      </c>
      <c r="CL7" s="38">
        <v>134.52000000000001</v>
      </c>
      <c r="CM7" s="38" t="s">
        <v>102</v>
      </c>
      <c r="CN7" s="38" t="s">
        <v>102</v>
      </c>
      <c r="CO7" s="38" t="s">
        <v>102</v>
      </c>
      <c r="CP7" s="38" t="s">
        <v>102</v>
      </c>
      <c r="CQ7" s="38">
        <v>57.53</v>
      </c>
      <c r="CR7" s="38" t="s">
        <v>102</v>
      </c>
      <c r="CS7" s="38" t="s">
        <v>102</v>
      </c>
      <c r="CT7" s="38" t="s">
        <v>102</v>
      </c>
      <c r="CU7" s="38" t="s">
        <v>102</v>
      </c>
      <c r="CV7" s="38">
        <v>50.53</v>
      </c>
      <c r="CW7" s="38">
        <v>59.57</v>
      </c>
      <c r="CX7" s="38" t="s">
        <v>102</v>
      </c>
      <c r="CY7" s="38" t="s">
        <v>102</v>
      </c>
      <c r="CZ7" s="38" t="s">
        <v>102</v>
      </c>
      <c r="DA7" s="38" t="s">
        <v>102</v>
      </c>
      <c r="DB7" s="38">
        <v>88.57</v>
      </c>
      <c r="DC7" s="38" t="s">
        <v>102</v>
      </c>
      <c r="DD7" s="38" t="s">
        <v>102</v>
      </c>
      <c r="DE7" s="38" t="s">
        <v>102</v>
      </c>
      <c r="DF7" s="38" t="s">
        <v>102</v>
      </c>
      <c r="DG7" s="38">
        <v>82.08</v>
      </c>
      <c r="DH7" s="38">
        <v>95.57</v>
      </c>
      <c r="DI7" s="38" t="s">
        <v>102</v>
      </c>
      <c r="DJ7" s="38" t="s">
        <v>102</v>
      </c>
      <c r="DK7" s="38" t="s">
        <v>102</v>
      </c>
      <c r="DL7" s="38" t="s">
        <v>102</v>
      </c>
      <c r="DM7" s="38">
        <v>3.22</v>
      </c>
      <c r="DN7" s="38" t="s">
        <v>102</v>
      </c>
      <c r="DO7" s="38" t="s">
        <v>102</v>
      </c>
      <c r="DP7" s="38" t="s">
        <v>102</v>
      </c>
      <c r="DQ7" s="38" t="s">
        <v>102</v>
      </c>
      <c r="DR7" s="38">
        <v>12.7</v>
      </c>
      <c r="DS7" s="38">
        <v>36.520000000000003</v>
      </c>
      <c r="DT7" s="38" t="s">
        <v>102</v>
      </c>
      <c r="DU7" s="38" t="s">
        <v>102</v>
      </c>
      <c r="DV7" s="38" t="s">
        <v>102</v>
      </c>
      <c r="DW7" s="38" t="s">
        <v>102</v>
      </c>
      <c r="DX7" s="38">
        <v>0</v>
      </c>
      <c r="DY7" s="38" t="s">
        <v>102</v>
      </c>
      <c r="DZ7" s="38" t="s">
        <v>102</v>
      </c>
      <c r="EA7" s="38" t="s">
        <v>102</v>
      </c>
      <c r="EB7" s="38" t="s">
        <v>102</v>
      </c>
      <c r="EC7" s="38">
        <v>0</v>
      </c>
      <c r="ED7" s="38">
        <v>5.72</v>
      </c>
      <c r="EE7" s="38" t="s">
        <v>102</v>
      </c>
      <c r="EF7" s="38" t="s">
        <v>102</v>
      </c>
      <c r="EG7" s="38" t="s">
        <v>102</v>
      </c>
      <c r="EH7" s="38" t="s">
        <v>102</v>
      </c>
      <c r="EI7" s="38">
        <v>0</v>
      </c>
      <c r="EJ7" s="38" t="s">
        <v>102</v>
      </c>
      <c r="EK7" s="38" t="s">
        <v>102</v>
      </c>
      <c r="EL7" s="38" t="s">
        <v>102</v>
      </c>
      <c r="EM7" s="38" t="s">
        <v>102</v>
      </c>
      <c r="EN7" s="38">
        <v>1.65</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111</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建設部_下水道課1131</cp:lastModifiedBy>
  <cp:lastPrinted>2022-01-21T01:28:41Z</cp:lastPrinted>
  <dcterms:created xsi:type="dcterms:W3CDTF">2021-12-03T07:08:03Z</dcterms:created>
  <dcterms:modified xsi:type="dcterms:W3CDTF">2022-01-21T01:38:29Z</dcterms:modified>
  <cp:category/>
</cp:coreProperties>
</file>