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 業務\7 調査・統計\11 照会・調査・統計関係\01 庁内照会・調査・統計等\財政課\公営企業に係る「経営分析表」の分析等について（依頼）\R01\"/>
    </mc:Choice>
  </mc:AlternateContent>
  <workbookProtection workbookAlgorithmName="SHA-512" workbookHashValue="rvUQJkbasu34Fr4SV880hn9rC1cXwZ8SmTcctGaiUtKQnhw6iaWSPTBo1ZLVuOWqpW0EFSiwm6R4bYDeJf4XHA==" workbookSaltValue="peleNfkTNM4y8nPEnaKfU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<sst xmlns="http://schemas.openxmlformats.org/spreadsheetml/2006/main" count="220" uniqueCount="108">
  <si>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</si>
  <si>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</si>
  <si>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</si>
  <si>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</si>
  <si>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</si>
  <si>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</si>
  <si>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</si>
  <si>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</si>
  <si>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</si>
  <si>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</si>
  <si>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</si>
  <si>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</si>
  <si>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</si>
  <si>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</si>
  <si>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</si>
  <si>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</si>
  <si>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</si>
  <si>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</si>
  <si>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</si>
  <si>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</si>
  <si>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</si>
  <si>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</si>
  <si>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</si>
  <si>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</si>
  <si>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</si>
  <si>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</si>
  <si>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</si>
  <si>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</si>
  <si>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</si>
  <si>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</si>
  <si>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</si>
  <si>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</si>
  <si>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</si>
  <si>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</si>
  <si>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</si>
  <si>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</si>
  <si>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</si>
  <si>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</si>
  <si>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</si>
  <si>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</si>
  <si>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</si>
  <si>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</si>
  <si>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</si>
  <si>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</si>
  <si>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</si>
  <si>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</si>
  <si>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</si>
  <si>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</si>
  <si>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</si>
  <si>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</si>
  <si>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</si>
  <si>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</si>
  <si>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</si>
  <si>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</si>
  <si>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</si>
  <si>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</si>
  <si>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</si>
  <si>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</si>
  <si>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</si>
  <si>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</si>
  <si>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</si>
  <si>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</si>
  <si>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</si>
  <si>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</si>
  <si>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</si>
  <si>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</si>
  <si>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</si>
  <si>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</si>
  <si>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</si>
  <si>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</si>
  <si>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</si>
  <si>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</si>
  <si>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</si>
  <si>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</si>
  <si>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</si>
  <si>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</si>
  <si>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</si>
  <si>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</si>
  <si>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</si>
  <si>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</si>
  <si>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</si>
  <si>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</si>
  <si>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</si>
  <si>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</si>
  <si>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</si>
  <si>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</si>
  <si>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</si>
  <si>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</si>
  <si>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</si>
  <si>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</si>
  <si>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</si>
  <si>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</si>
  <si>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</si>
  <si>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</si>
  <si>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</si>
  <si>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</si>
  <si>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</si>
  <si>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</si>
  <si>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</si>
  <si>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</si>
  <si>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</si>
  <si>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</si>
  <si>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</si>
  <si>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</si>
  <si>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</si>
  <si>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①有形固定資産減価償却率については、類似団体平均と比較して償却済みの割合が高く、施設の老朽化が進んでいます。
②管路経年化率については、類似団体平均と比較して割合が高く、計画的な更新を行っていく必要があります。
③管路更新率については、類似団体と比較して低い状況となっているが、現在実施している拡張事業が令和4年度に終了するため、令和5年度より積極的に老朽管更新事業を推進していきます。
</t>
    <phoneticPr fontId="4"/>
  </si>
  <si>
    <t>　平成26年度に簡易水道事業を統合したことにより経常収支比率が低下し、今後も少子高齢化による人口減少や節水志向などによる水需要の減少が進んでいくと思われます。
　また、これまで整備をしてきた水道施設が更新時期を迎えることや生活基盤の根幹をなす重要な水道施設の耐震化が急務となっており、安全で安心な水道水を持続的に供給していくため、一層の事業の効率化と経営基盤の安定を図っていきます。</t>
    <phoneticPr fontId="4"/>
  </si>
  <si>
    <t>①経常収支比率は、昨年度より約2.7ポイント減少し107.41％となりました。これは、給水人口の減による料金収入の減少や長期前受金戻入などの収益の減少が要因と考えられます。概ね健全な経営状況にあるといえますが、平成26年度の簡易水道事業統合により類似団体平均より低く推移しています。今後も、人口減少などにより給水収益が減少していくと考えられるため、有収率の向上、維持管理費の圧縮などの経営努力を続け、経常収支率の維持に努めていかなければなりません。
③流動比率は、平成27年度以降企業債残高の減少により少しずつ改善傾向ではあるが、今後も老朽施設の更新を進めていく必要があるため低い状態が続くと考えられます。
④企業債残高対給水収益比率は、平成26年度以降、企業債残高の減少により数値は減少傾向にあり、類似団体平均よりも下回っているため概ね健全であるといえます。
⑤料金回収率は、類似団体平均も上回っており概ね健全であるといえます。
⑥給水原価は、類似団体平均より高くなっています。要因としては有収水量の減少があげられます。
⑦施設利用率は、類似団体より高い数値を維持しているが、配水量の減少により前年度より低下し今後も低い状態が続くと予想しています。
⑧有収率は、管路の老朽化に伴う漏水などにより前年度から約0.5ポイント減少しました。類似団体平均と比較しても低い状態であるため、老朽管更新を行うなど有収率の向上に努めていく必要があります。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</si>
</sst>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0.55000000000000004</c:v>
                </c:pt>
                <c:pt idx="1">
                  <c:v>0.45</c:v>
                </c:pt>
                <c:pt idx="2">
                  <c:v>0.35</c:v>
                </c:pt>
                <c:pt idx="3">
                  <c:v>0.26</c:v>
                </c:pt>
                <c:pt idx="4">
                  <c:v>0.28000000000000003</c:v>
                </c:pt>
              </c:numCache>
            </c:numRef>
          </c:val>
          <c:extLst>
            <c:ext xmlns:c16="http://schemas.microsoft.com/office/drawing/2014/chart" uri="{C3380CC4-5D6E-409C-BE32-E72D297353CC}">
              <c16:uniqueId val="{00000000-A411-4043-AF73-6CBFF1CB8E4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0.61</c:v>
                </c:pt>
                <c:pt idx="3">
                  <c:v>0.51</c:v>
                </c:pt>
                <c:pt idx="4">
                  <c:v>0.57999999999999996</c:v>
                </c:pt>
              </c:numCache>
            </c:numRef>
          </c:val>
          <c:smooth val="0"/>
          <c:extLst>
            <c:ext xmlns:c16="http://schemas.microsoft.com/office/drawing/2014/chart" uri="{C3380CC4-5D6E-409C-BE32-E72D297353CC}">
              <c16:uniqueId val="{00000001-A411-4043-AF73-6CBFF1CB8E4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77.95</c:v>
                </c:pt>
                <c:pt idx="1">
                  <c:v>75.27</c:v>
                </c:pt>
                <c:pt idx="2">
                  <c:v>60.81</c:v>
                </c:pt>
                <c:pt idx="3">
                  <c:v>62.41</c:v>
                </c:pt>
                <c:pt idx="4">
                  <c:v>61.54</c:v>
                </c:pt>
              </c:numCache>
            </c:numRef>
          </c:val>
          <c:extLst>
            <c:ext xmlns:c16="http://schemas.microsoft.com/office/drawing/2014/chart" uri="{C3380CC4-5D6E-409C-BE32-E72D297353CC}">
              <c16:uniqueId val="{00000000-8ACE-485A-B046-7477AC4541B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58.58</c:v>
                </c:pt>
                <c:pt idx="1">
                  <c:v>58.53</c:v>
                </c:pt>
                <c:pt idx="2">
                  <c:v>59.01</c:v>
                </c:pt>
                <c:pt idx="3">
                  <c:v>60.03</c:v>
                </c:pt>
                <c:pt idx="4">
                  <c:v>59.74</c:v>
                </c:pt>
              </c:numCache>
            </c:numRef>
          </c:val>
          <c:smooth val="0"/>
          <c:extLst>
            <c:ext xmlns:c16="http://schemas.microsoft.com/office/drawing/2014/chart" uri="{C3380CC4-5D6E-409C-BE32-E72D297353CC}">
              <c16:uniqueId val="{00000001-8ACE-485A-B046-7477AC4541B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77.72</c:v>
                </c:pt>
                <c:pt idx="1">
                  <c:v>79.319999999999993</c:v>
                </c:pt>
                <c:pt idx="2">
                  <c:v>81.430000000000007</c:v>
                </c:pt>
                <c:pt idx="3">
                  <c:v>80.69</c:v>
                </c:pt>
                <c:pt idx="4">
                  <c:v>80.209999999999994</c:v>
                </c:pt>
              </c:numCache>
            </c:numRef>
          </c:val>
          <c:extLst>
            <c:ext xmlns:c16="http://schemas.microsoft.com/office/drawing/2014/chart" uri="{C3380CC4-5D6E-409C-BE32-E72D297353CC}">
              <c16:uniqueId val="{00000000-E93D-4C07-8573-C8C3751574C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85.23</c:v>
                </c:pt>
                <c:pt idx="1">
                  <c:v>85.26</c:v>
                </c:pt>
                <c:pt idx="2">
                  <c:v>85.37</c:v>
                </c:pt>
                <c:pt idx="3">
                  <c:v>84.81</c:v>
                </c:pt>
                <c:pt idx="4">
                  <c:v>84.8</c:v>
                </c:pt>
              </c:numCache>
            </c:numRef>
          </c:val>
          <c:smooth val="0"/>
          <c:extLst>
            <c:ext xmlns:c16="http://schemas.microsoft.com/office/drawing/2014/chart" uri="{C3380CC4-5D6E-409C-BE32-E72D297353CC}">
              <c16:uniqueId val="{00000001-E93D-4C07-8573-C8C3751574C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108.81</c:v>
                </c:pt>
                <c:pt idx="1">
                  <c:v>106.42</c:v>
                </c:pt>
                <c:pt idx="2">
                  <c:v>109.18</c:v>
                </c:pt>
                <c:pt idx="3">
                  <c:v>110.09</c:v>
                </c:pt>
                <c:pt idx="4">
                  <c:v>107.41</c:v>
                </c:pt>
              </c:numCache>
            </c:numRef>
          </c:val>
          <c:extLst>
            <c:ext xmlns:c16="http://schemas.microsoft.com/office/drawing/2014/chart" uri="{C3380CC4-5D6E-409C-BE32-E72D297353CC}">
              <c16:uniqueId val="{00000000-59A3-4571-B69E-9E9A0B9D9C9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109.04</c:v>
                </c:pt>
                <c:pt idx="1">
                  <c:v>109.64</c:v>
                </c:pt>
                <c:pt idx="2">
                  <c:v>110.95</c:v>
                </c:pt>
                <c:pt idx="3">
                  <c:v>110.68</c:v>
                </c:pt>
                <c:pt idx="4">
                  <c:v>110.66</c:v>
                </c:pt>
              </c:numCache>
            </c:numRef>
          </c:val>
          <c:smooth val="0"/>
          <c:extLst>
            <c:ext xmlns:c16="http://schemas.microsoft.com/office/drawing/2014/chart" uri="{C3380CC4-5D6E-409C-BE32-E72D297353CC}">
              <c16:uniqueId val="{00000001-59A3-4571-B69E-9E9A0B9D9C9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42.14</c:v>
                </c:pt>
                <c:pt idx="1">
                  <c:v>43.64</c:v>
                </c:pt>
                <c:pt idx="2">
                  <c:v>44.97</c:v>
                </c:pt>
                <c:pt idx="3">
                  <c:v>43.65</c:v>
                </c:pt>
                <c:pt idx="4">
                  <c:v>45.04</c:v>
                </c:pt>
              </c:numCache>
            </c:numRef>
          </c:val>
          <c:extLst>
            <c:ext xmlns:c16="http://schemas.microsoft.com/office/drawing/2014/chart" uri="{C3380CC4-5D6E-409C-BE32-E72D297353CC}">
              <c16:uniqueId val="{00000000-C187-465A-B92C-06C852B764F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44.31</c:v>
                </c:pt>
                <c:pt idx="1">
                  <c:v>45.75</c:v>
                </c:pt>
                <c:pt idx="2">
                  <c:v>46.9</c:v>
                </c:pt>
                <c:pt idx="3">
                  <c:v>47.28</c:v>
                </c:pt>
                <c:pt idx="4">
                  <c:v>47.66</c:v>
                </c:pt>
              </c:numCache>
            </c:numRef>
          </c:val>
          <c:smooth val="0"/>
          <c:extLst>
            <c:ext xmlns:c16="http://schemas.microsoft.com/office/drawing/2014/chart" uri="{C3380CC4-5D6E-409C-BE32-E72D297353CC}">
              <c16:uniqueId val="{00000001-C187-465A-B92C-06C852B764F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13.26</c:v>
                </c:pt>
                <c:pt idx="1">
                  <c:v>13.75</c:v>
                </c:pt>
                <c:pt idx="2">
                  <c:v>14.3</c:v>
                </c:pt>
                <c:pt idx="3">
                  <c:v>15.1</c:v>
                </c:pt>
                <c:pt idx="4">
                  <c:v>15.92</c:v>
                </c:pt>
              </c:numCache>
            </c:numRef>
          </c:val>
          <c:extLst>
            <c:ext xmlns:c16="http://schemas.microsoft.com/office/drawing/2014/chart" uri="{C3380CC4-5D6E-409C-BE32-E72D297353CC}">
              <c16:uniqueId val="{00000000-B17A-49BA-96C8-1203E6B0789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10.09</c:v>
                </c:pt>
                <c:pt idx="1">
                  <c:v>10.54</c:v>
                </c:pt>
                <c:pt idx="2">
                  <c:v>12.03</c:v>
                </c:pt>
                <c:pt idx="3">
                  <c:v>12.19</c:v>
                </c:pt>
                <c:pt idx="4">
                  <c:v>15.1</c:v>
                </c:pt>
              </c:numCache>
            </c:numRef>
          </c:val>
          <c:smooth val="0"/>
          <c:extLst>
            <c:ext xmlns:c16="http://schemas.microsoft.com/office/drawing/2014/chart" uri="{C3380CC4-5D6E-409C-BE32-E72D297353CC}">
              <c16:uniqueId val="{00000001-B17A-49BA-96C8-1203E6B0789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62D-4DE6-969F-BCC6BF840EF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3.77</c:v>
                </c:pt>
                <c:pt idx="1">
                  <c:v>3.62</c:v>
                </c:pt>
                <c:pt idx="2">
                  <c:v>3.91</c:v>
                </c:pt>
                <c:pt idx="3">
                  <c:v>3.56</c:v>
                </c:pt>
                <c:pt idx="4">
                  <c:v>2.74</c:v>
                </c:pt>
              </c:numCache>
            </c:numRef>
          </c:val>
          <c:smooth val="0"/>
          <c:extLst>
            <c:ext xmlns:c16="http://schemas.microsoft.com/office/drawing/2014/chart" uri="{C3380CC4-5D6E-409C-BE32-E72D297353CC}">
              <c16:uniqueId val="{00000001-F62D-4DE6-969F-BCC6BF840EF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922.96</c:v>
                </c:pt>
                <c:pt idx="1">
                  <c:v>128.53</c:v>
                </c:pt>
                <c:pt idx="2">
                  <c:v>144.88999999999999</c:v>
                </c:pt>
                <c:pt idx="3">
                  <c:v>180.71</c:v>
                </c:pt>
                <c:pt idx="4">
                  <c:v>258.49</c:v>
                </c:pt>
              </c:numCache>
            </c:numRef>
          </c:val>
          <c:extLst>
            <c:ext xmlns:c16="http://schemas.microsoft.com/office/drawing/2014/chart" uri="{C3380CC4-5D6E-409C-BE32-E72D297353CC}">
              <c16:uniqueId val="{00000000-DD8D-45CD-B91E-0DBD301DBC8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382.09</c:v>
                </c:pt>
                <c:pt idx="1">
                  <c:v>371.31</c:v>
                </c:pt>
                <c:pt idx="2">
                  <c:v>377.63</c:v>
                </c:pt>
                <c:pt idx="3">
                  <c:v>357.34</c:v>
                </c:pt>
                <c:pt idx="4">
                  <c:v>366.03</c:v>
                </c:pt>
              </c:numCache>
            </c:numRef>
          </c:val>
          <c:smooth val="0"/>
          <c:extLst>
            <c:ext xmlns:c16="http://schemas.microsoft.com/office/drawing/2014/chart" uri="{C3380CC4-5D6E-409C-BE32-E72D297353CC}">
              <c16:uniqueId val="{00000001-DD8D-45CD-B91E-0DBD301DBC8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345.58</c:v>
                </c:pt>
                <c:pt idx="1">
                  <c:v>312.56</c:v>
                </c:pt>
                <c:pt idx="2">
                  <c:v>300.5</c:v>
                </c:pt>
                <c:pt idx="3">
                  <c:v>295.27</c:v>
                </c:pt>
                <c:pt idx="4">
                  <c:v>282.43</c:v>
                </c:pt>
              </c:numCache>
            </c:numRef>
          </c:val>
          <c:extLst>
            <c:ext xmlns:c16="http://schemas.microsoft.com/office/drawing/2014/chart" uri="{C3380CC4-5D6E-409C-BE32-E72D297353CC}">
              <c16:uniqueId val="{00000000-0937-43F9-9527-6D4E7215707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385.06</c:v>
                </c:pt>
                <c:pt idx="1">
                  <c:v>373.09</c:v>
                </c:pt>
                <c:pt idx="2">
                  <c:v>364.71</c:v>
                </c:pt>
                <c:pt idx="3">
                  <c:v>373.69</c:v>
                </c:pt>
                <c:pt idx="4">
                  <c:v>370.12</c:v>
                </c:pt>
              </c:numCache>
            </c:numRef>
          </c:val>
          <c:smooth val="0"/>
          <c:extLst>
            <c:ext xmlns:c16="http://schemas.microsoft.com/office/drawing/2014/chart" uri="{C3380CC4-5D6E-409C-BE32-E72D297353CC}">
              <c16:uniqueId val="{00000001-0937-43F9-9527-6D4E7215707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103.93</c:v>
                </c:pt>
                <c:pt idx="1">
                  <c:v>100.37</c:v>
                </c:pt>
                <c:pt idx="2">
                  <c:v>103.85</c:v>
                </c:pt>
                <c:pt idx="3">
                  <c:v>105</c:v>
                </c:pt>
                <c:pt idx="4">
                  <c:v>103.54</c:v>
                </c:pt>
              </c:numCache>
            </c:numRef>
          </c:val>
          <c:extLst>
            <c:ext xmlns:c16="http://schemas.microsoft.com/office/drawing/2014/chart" uri="{C3380CC4-5D6E-409C-BE32-E72D297353CC}">
              <c16:uniqueId val="{00000000-A6E7-4485-A410-FA68E0A7D5A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99.07</c:v>
                </c:pt>
                <c:pt idx="1">
                  <c:v>99.99</c:v>
                </c:pt>
                <c:pt idx="2">
                  <c:v>100.65</c:v>
                </c:pt>
                <c:pt idx="3">
                  <c:v>99.87</c:v>
                </c:pt>
                <c:pt idx="4">
                  <c:v>100.42</c:v>
                </c:pt>
              </c:numCache>
            </c:numRef>
          </c:val>
          <c:smooth val="0"/>
          <c:extLst>
            <c:ext xmlns:c16="http://schemas.microsoft.com/office/drawing/2014/chart" uri="{C3380CC4-5D6E-409C-BE32-E72D297353CC}">
              <c16:uniqueId val="{00000001-A6E7-4485-A410-FA68E0A7D5A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214.36</c:v>
                </c:pt>
                <c:pt idx="1">
                  <c:v>220.46</c:v>
                </c:pt>
                <c:pt idx="2">
                  <c:v>214.75</c:v>
                </c:pt>
                <c:pt idx="3">
                  <c:v>212.23</c:v>
                </c:pt>
                <c:pt idx="4">
                  <c:v>215.73</c:v>
                </c:pt>
              </c:numCache>
            </c:numRef>
          </c:val>
          <c:extLst>
            <c:ext xmlns:c16="http://schemas.microsoft.com/office/drawing/2014/chart" uri="{C3380CC4-5D6E-409C-BE32-E72D297353CC}">
              <c16:uniqueId val="{00000000-22AC-44CF-AE07-4D9C32BB2AD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173.03</c:v>
                </c:pt>
                <c:pt idx="1">
                  <c:v>171.15</c:v>
                </c:pt>
                <c:pt idx="2">
                  <c:v>170.19</c:v>
                </c:pt>
                <c:pt idx="3">
                  <c:v>171.81</c:v>
                </c:pt>
                <c:pt idx="4">
                  <c:v>171.67</c:v>
                </c:pt>
              </c:numCache>
            </c:numRef>
          </c:val>
          <c:smooth val="0"/>
          <c:extLst>
            <c:ext xmlns:c16="http://schemas.microsoft.com/office/drawing/2014/chart" uri="{C3380CC4-5D6E-409C-BE32-E72D297353CC}">
              <c16:uniqueId val="{00000001-22AC-44CF-AE07-4D9C32BB2AD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10" zoomScale="70" zoomScaleNormal="70" workbookViewId="0">
      <selection activeCell="CN60" sqref="CN60"/>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4" t="str">
        <f>データ!H6</f>
        <v>福島県　喜多方市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A5</v>
      </c>
      <c r="X8" s="82"/>
      <c r="Y8" s="82"/>
      <c r="Z8" s="82"/>
      <c r="AA8" s="82"/>
      <c r="AB8" s="82"/>
      <c r="AC8" s="82"/>
      <c r="AD8" s="82" t="str">
        <f>データ!$M$6</f>
        <v>非設置</v>
      </c>
      <c r="AE8" s="82"/>
      <c r="AF8" s="82"/>
      <c r="AG8" s="82"/>
      <c r="AH8" s="82"/>
      <c r="AI8" s="82"/>
      <c r="AJ8" s="82"/>
      <c r="AK8" s="4"/>
      <c r="AL8" s="70">
        <f>データ!$R$6</f>
        <v>47999</v>
      </c>
      <c r="AM8" s="70"/>
      <c r="AN8" s="70"/>
      <c r="AO8" s="70"/>
      <c r="AP8" s="70"/>
      <c r="AQ8" s="70"/>
      <c r="AR8" s="70"/>
      <c r="AS8" s="70"/>
      <c r="AT8" s="66">
        <f>データ!$S$6</f>
        <v>554.63</v>
      </c>
      <c r="AU8" s="67"/>
      <c r="AV8" s="67"/>
      <c r="AW8" s="67"/>
      <c r="AX8" s="67"/>
      <c r="AY8" s="67"/>
      <c r="AZ8" s="67"/>
      <c r="BA8" s="67"/>
      <c r="BB8" s="69">
        <f>データ!$T$6</f>
        <v>86.54</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c r="A10" s="2"/>
      <c r="B10" s="66" t="str">
        <f>データ!$N$6</f>
        <v>-</v>
      </c>
      <c r="C10" s="67"/>
      <c r="D10" s="67"/>
      <c r="E10" s="67"/>
      <c r="F10" s="67"/>
      <c r="G10" s="67"/>
      <c r="H10" s="67"/>
      <c r="I10" s="66">
        <f>データ!$O$6</f>
        <v>81.59</v>
      </c>
      <c r="J10" s="67"/>
      <c r="K10" s="67"/>
      <c r="L10" s="67"/>
      <c r="M10" s="67"/>
      <c r="N10" s="67"/>
      <c r="O10" s="68"/>
      <c r="P10" s="69">
        <f>データ!$P$6</f>
        <v>88.81</v>
      </c>
      <c r="Q10" s="69"/>
      <c r="R10" s="69"/>
      <c r="S10" s="69"/>
      <c r="T10" s="69"/>
      <c r="U10" s="69"/>
      <c r="V10" s="69"/>
      <c r="W10" s="70">
        <f>データ!$Q$6</f>
        <v>4190</v>
      </c>
      <c r="X10" s="70"/>
      <c r="Y10" s="70"/>
      <c r="Z10" s="70"/>
      <c r="AA10" s="70"/>
      <c r="AB10" s="70"/>
      <c r="AC10" s="70"/>
      <c r="AD10" s="2"/>
      <c r="AE10" s="2"/>
      <c r="AF10" s="2"/>
      <c r="AG10" s="2"/>
      <c r="AH10" s="4"/>
      <c r="AI10" s="4"/>
      <c r="AJ10" s="4"/>
      <c r="AK10" s="4"/>
      <c r="AL10" s="70">
        <f>データ!$U$6</f>
        <v>42323</v>
      </c>
      <c r="AM10" s="70"/>
      <c r="AN10" s="70"/>
      <c r="AO10" s="70"/>
      <c r="AP10" s="70"/>
      <c r="AQ10" s="70"/>
      <c r="AR10" s="70"/>
      <c r="AS10" s="70"/>
      <c r="AT10" s="66">
        <f>データ!$V$6</f>
        <v>119.92</v>
      </c>
      <c r="AU10" s="67"/>
      <c r="AV10" s="67"/>
      <c r="AW10" s="67"/>
      <c r="AX10" s="67"/>
      <c r="AY10" s="67"/>
      <c r="AZ10" s="67"/>
      <c r="BA10" s="67"/>
      <c r="BB10" s="69">
        <f>データ!$W$6</f>
        <v>352.93</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107</v>
      </c>
      <c r="BM16" s="51"/>
      <c r="BN16" s="51"/>
      <c r="BO16" s="51"/>
      <c r="BP16" s="51"/>
      <c r="BQ16" s="51"/>
      <c r="BR16" s="51"/>
      <c r="BS16" s="51"/>
      <c r="BT16" s="51"/>
      <c r="BU16" s="51"/>
      <c r="BV16" s="51"/>
      <c r="BW16" s="51"/>
      <c r="BX16" s="51"/>
      <c r="BY16" s="51"/>
      <c r="BZ16" s="52"/>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8" customHeight="1">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8"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8"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c r="C83" s="26"/>
    </row>
    <row r="84" spans="1:78" hidden="1">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9zlOGYj6T6PnFWpufbFt10LwOtiUScoimmiVj7rmdcTBGmM6u8vFz0cnDVabrdcibYHmG5p3KAXMsZhJyHK0kw==" saltValue="aH4MfuOk2voEZdK7iTurb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4" width="11.875" customWidth="1"/>
  </cols>
  <sheetData>
    <row r="1" spans="1:144">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c r="A6" s="29" t="s">
        <v>92</v>
      </c>
      <c r="B6" s="34">
        <f>B7</f>
        <v>2018</v>
      </c>
      <c r="C6" s="34">
        <f t="shared" ref="C6:W6" si="3">C7</f>
        <v>72087</v>
      </c>
      <c r="D6" s="34">
        <f t="shared" si="3"/>
        <v>46</v>
      </c>
      <c r="E6" s="34">
        <f t="shared" si="3"/>
        <v>1</v>
      </c>
      <c r="F6" s="34">
        <f t="shared" si="3"/>
        <v>0</v>
      </c>
      <c r="G6" s="34">
        <f t="shared" si="3"/>
        <v>1</v>
      </c>
      <c r="H6" s="34" t="str">
        <f t="shared" si="3"/>
        <v>福島県　喜多方市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81.59</v>
      </c>
      <c r="P6" s="35">
        <f t="shared" si="3"/>
        <v>88.81</v>
      </c>
      <c r="Q6" s="35">
        <f t="shared" si="3"/>
        <v>4190</v>
      </c>
      <c r="R6" s="35">
        <f t="shared" si="3"/>
        <v>47999</v>
      </c>
      <c r="S6" s="35">
        <f t="shared" si="3"/>
        <v>554.63</v>
      </c>
      <c r="T6" s="35">
        <f t="shared" si="3"/>
        <v>86.54</v>
      </c>
      <c r="U6" s="35">
        <f t="shared" si="3"/>
        <v>42323</v>
      </c>
      <c r="V6" s="35">
        <f t="shared" si="3"/>
        <v>119.92</v>
      </c>
      <c r="W6" s="35">
        <f t="shared" si="3"/>
        <v>352.93</v>
      </c>
      <c r="X6" s="36">
        <f>IF(X7="",NA(),X7)</f>
        <v>108.81</v>
      </c>
      <c r="Y6" s="36">
        <f t="shared" ref="Y6:AG6" si="4">IF(Y7="",NA(),Y7)</f>
        <v>106.42</v>
      </c>
      <c r="Z6" s="36">
        <f t="shared" si="4"/>
        <v>109.18</v>
      </c>
      <c r="AA6" s="36">
        <f t="shared" si="4"/>
        <v>110.09</v>
      </c>
      <c r="AB6" s="36">
        <f t="shared" si="4"/>
        <v>107.41</v>
      </c>
      <c r="AC6" s="36">
        <f t="shared" si="4"/>
        <v>109.04</v>
      </c>
      <c r="AD6" s="36">
        <f t="shared" si="4"/>
        <v>109.64</v>
      </c>
      <c r="AE6" s="36">
        <f t="shared" si="4"/>
        <v>110.95</v>
      </c>
      <c r="AF6" s="36">
        <f t="shared" si="4"/>
        <v>110.68</v>
      </c>
      <c r="AG6" s="36">
        <f t="shared" si="4"/>
        <v>110.66</v>
      </c>
      <c r="AH6" s="35" t="str">
        <f>IF(AH7="","",IF(AH7="-","【-】","【"&amp;SUBSTITUTE(TEXT(AH7,"#,##0.00"),"-","△")&amp;"】"))</f>
        <v>【112.83】</v>
      </c>
      <c r="AI6" s="35">
        <f>IF(AI7="",NA(),AI7)</f>
        <v>0</v>
      </c>
      <c r="AJ6" s="35">
        <f t="shared" ref="AJ6:AR6" si="5">IF(AJ7="",NA(),AJ7)</f>
        <v>0</v>
      </c>
      <c r="AK6" s="35">
        <f t="shared" si="5"/>
        <v>0</v>
      </c>
      <c r="AL6" s="35">
        <f t="shared" si="5"/>
        <v>0</v>
      </c>
      <c r="AM6" s="35">
        <f t="shared" si="5"/>
        <v>0</v>
      </c>
      <c r="AN6" s="36">
        <f t="shared" si="5"/>
        <v>3.77</v>
      </c>
      <c r="AO6" s="36">
        <f t="shared" si="5"/>
        <v>3.62</v>
      </c>
      <c r="AP6" s="36">
        <f t="shared" si="5"/>
        <v>3.91</v>
      </c>
      <c r="AQ6" s="36">
        <f t="shared" si="5"/>
        <v>3.56</v>
      </c>
      <c r="AR6" s="36">
        <f t="shared" si="5"/>
        <v>2.74</v>
      </c>
      <c r="AS6" s="35" t="str">
        <f>IF(AS7="","",IF(AS7="-","【-】","【"&amp;SUBSTITUTE(TEXT(AS7,"#,##0.00"),"-","△")&amp;"】"))</f>
        <v>【1.05】</v>
      </c>
      <c r="AT6" s="36">
        <f>IF(AT7="",NA(),AT7)</f>
        <v>922.96</v>
      </c>
      <c r="AU6" s="36">
        <f t="shared" ref="AU6:BC6" si="6">IF(AU7="",NA(),AU7)</f>
        <v>128.53</v>
      </c>
      <c r="AV6" s="36">
        <f t="shared" si="6"/>
        <v>144.88999999999999</v>
      </c>
      <c r="AW6" s="36">
        <f t="shared" si="6"/>
        <v>180.71</v>
      </c>
      <c r="AX6" s="36">
        <f t="shared" si="6"/>
        <v>258.49</v>
      </c>
      <c r="AY6" s="36">
        <f t="shared" si="6"/>
        <v>382.09</v>
      </c>
      <c r="AZ6" s="36">
        <f t="shared" si="6"/>
        <v>371.31</v>
      </c>
      <c r="BA6" s="36">
        <f t="shared" si="6"/>
        <v>377.63</v>
      </c>
      <c r="BB6" s="36">
        <f t="shared" si="6"/>
        <v>357.34</v>
      </c>
      <c r="BC6" s="36">
        <f t="shared" si="6"/>
        <v>366.03</v>
      </c>
      <c r="BD6" s="35" t="str">
        <f>IF(BD7="","",IF(BD7="-","【-】","【"&amp;SUBSTITUTE(TEXT(BD7,"#,##0.00"),"-","△")&amp;"】"))</f>
        <v>【261.93】</v>
      </c>
      <c r="BE6" s="36">
        <f>IF(BE7="",NA(),BE7)</f>
        <v>345.58</v>
      </c>
      <c r="BF6" s="36">
        <f t="shared" ref="BF6:BN6" si="7">IF(BF7="",NA(),BF7)</f>
        <v>312.56</v>
      </c>
      <c r="BG6" s="36">
        <f t="shared" si="7"/>
        <v>300.5</v>
      </c>
      <c r="BH6" s="36">
        <f t="shared" si="7"/>
        <v>295.27</v>
      </c>
      <c r="BI6" s="36">
        <f t="shared" si="7"/>
        <v>282.43</v>
      </c>
      <c r="BJ6" s="36">
        <f t="shared" si="7"/>
        <v>385.06</v>
      </c>
      <c r="BK6" s="36">
        <f t="shared" si="7"/>
        <v>373.09</v>
      </c>
      <c r="BL6" s="36">
        <f t="shared" si="7"/>
        <v>364.71</v>
      </c>
      <c r="BM6" s="36">
        <f t="shared" si="7"/>
        <v>373.69</v>
      </c>
      <c r="BN6" s="36">
        <f t="shared" si="7"/>
        <v>370.12</v>
      </c>
      <c r="BO6" s="35" t="str">
        <f>IF(BO7="","",IF(BO7="-","【-】","【"&amp;SUBSTITUTE(TEXT(BO7,"#,##0.00"),"-","△")&amp;"】"))</f>
        <v>【270.46】</v>
      </c>
      <c r="BP6" s="36">
        <f>IF(BP7="",NA(),BP7)</f>
        <v>103.93</v>
      </c>
      <c r="BQ6" s="36">
        <f t="shared" ref="BQ6:BY6" si="8">IF(BQ7="",NA(),BQ7)</f>
        <v>100.37</v>
      </c>
      <c r="BR6" s="36">
        <f t="shared" si="8"/>
        <v>103.85</v>
      </c>
      <c r="BS6" s="36">
        <f t="shared" si="8"/>
        <v>105</v>
      </c>
      <c r="BT6" s="36">
        <f t="shared" si="8"/>
        <v>103.54</v>
      </c>
      <c r="BU6" s="36">
        <f t="shared" si="8"/>
        <v>99.07</v>
      </c>
      <c r="BV6" s="36">
        <f t="shared" si="8"/>
        <v>99.99</v>
      </c>
      <c r="BW6" s="36">
        <f t="shared" si="8"/>
        <v>100.65</v>
      </c>
      <c r="BX6" s="36">
        <f t="shared" si="8"/>
        <v>99.87</v>
      </c>
      <c r="BY6" s="36">
        <f t="shared" si="8"/>
        <v>100.42</v>
      </c>
      <c r="BZ6" s="35" t="str">
        <f>IF(BZ7="","",IF(BZ7="-","【-】","【"&amp;SUBSTITUTE(TEXT(BZ7,"#,##0.00"),"-","△")&amp;"】"))</f>
        <v>【103.91】</v>
      </c>
      <c r="CA6" s="36">
        <f>IF(CA7="",NA(),CA7)</f>
        <v>214.36</v>
      </c>
      <c r="CB6" s="36">
        <f t="shared" ref="CB6:CJ6" si="9">IF(CB7="",NA(),CB7)</f>
        <v>220.46</v>
      </c>
      <c r="CC6" s="36">
        <f t="shared" si="9"/>
        <v>214.75</v>
      </c>
      <c r="CD6" s="36">
        <f t="shared" si="9"/>
        <v>212.23</v>
      </c>
      <c r="CE6" s="36">
        <f t="shared" si="9"/>
        <v>215.73</v>
      </c>
      <c r="CF6" s="36">
        <f t="shared" si="9"/>
        <v>173.03</v>
      </c>
      <c r="CG6" s="36">
        <f t="shared" si="9"/>
        <v>171.15</v>
      </c>
      <c r="CH6" s="36">
        <f t="shared" si="9"/>
        <v>170.19</v>
      </c>
      <c r="CI6" s="36">
        <f t="shared" si="9"/>
        <v>171.81</v>
      </c>
      <c r="CJ6" s="36">
        <f t="shared" si="9"/>
        <v>171.67</v>
      </c>
      <c r="CK6" s="35" t="str">
        <f>IF(CK7="","",IF(CK7="-","【-】","【"&amp;SUBSTITUTE(TEXT(CK7,"#,##0.00"),"-","△")&amp;"】"))</f>
        <v>【167.11】</v>
      </c>
      <c r="CL6" s="36">
        <f>IF(CL7="",NA(),CL7)</f>
        <v>77.95</v>
      </c>
      <c r="CM6" s="36">
        <f t="shared" ref="CM6:CU6" si="10">IF(CM7="",NA(),CM7)</f>
        <v>75.27</v>
      </c>
      <c r="CN6" s="36">
        <f t="shared" si="10"/>
        <v>60.81</v>
      </c>
      <c r="CO6" s="36">
        <f t="shared" si="10"/>
        <v>62.41</v>
      </c>
      <c r="CP6" s="36">
        <f t="shared" si="10"/>
        <v>61.54</v>
      </c>
      <c r="CQ6" s="36">
        <f t="shared" si="10"/>
        <v>58.58</v>
      </c>
      <c r="CR6" s="36">
        <f t="shared" si="10"/>
        <v>58.53</v>
      </c>
      <c r="CS6" s="36">
        <f t="shared" si="10"/>
        <v>59.01</v>
      </c>
      <c r="CT6" s="36">
        <f t="shared" si="10"/>
        <v>60.03</v>
      </c>
      <c r="CU6" s="36">
        <f t="shared" si="10"/>
        <v>59.74</v>
      </c>
      <c r="CV6" s="35" t="str">
        <f>IF(CV7="","",IF(CV7="-","【-】","【"&amp;SUBSTITUTE(TEXT(CV7,"#,##0.00"),"-","△")&amp;"】"))</f>
        <v>【60.27】</v>
      </c>
      <c r="CW6" s="36">
        <f>IF(CW7="",NA(),CW7)</f>
        <v>77.72</v>
      </c>
      <c r="CX6" s="36">
        <f t="shared" ref="CX6:DF6" si="11">IF(CX7="",NA(),CX7)</f>
        <v>79.319999999999993</v>
      </c>
      <c r="CY6" s="36">
        <f t="shared" si="11"/>
        <v>81.430000000000007</v>
      </c>
      <c r="CZ6" s="36">
        <f t="shared" si="11"/>
        <v>80.69</v>
      </c>
      <c r="DA6" s="36">
        <f t="shared" si="11"/>
        <v>80.209999999999994</v>
      </c>
      <c r="DB6" s="36">
        <f t="shared" si="11"/>
        <v>85.23</v>
      </c>
      <c r="DC6" s="36">
        <f t="shared" si="11"/>
        <v>85.26</v>
      </c>
      <c r="DD6" s="36">
        <f t="shared" si="11"/>
        <v>85.37</v>
      </c>
      <c r="DE6" s="36">
        <f t="shared" si="11"/>
        <v>84.81</v>
      </c>
      <c r="DF6" s="36">
        <f t="shared" si="11"/>
        <v>84.8</v>
      </c>
      <c r="DG6" s="35" t="str">
        <f>IF(DG7="","",IF(DG7="-","【-】","【"&amp;SUBSTITUTE(TEXT(DG7,"#,##0.00"),"-","△")&amp;"】"))</f>
        <v>【89.92】</v>
      </c>
      <c r="DH6" s="36">
        <f>IF(DH7="",NA(),DH7)</f>
        <v>42.14</v>
      </c>
      <c r="DI6" s="36">
        <f t="shared" ref="DI6:DQ6" si="12">IF(DI7="",NA(),DI7)</f>
        <v>43.64</v>
      </c>
      <c r="DJ6" s="36">
        <f t="shared" si="12"/>
        <v>44.97</v>
      </c>
      <c r="DK6" s="36">
        <f t="shared" si="12"/>
        <v>43.65</v>
      </c>
      <c r="DL6" s="36">
        <f t="shared" si="12"/>
        <v>45.04</v>
      </c>
      <c r="DM6" s="36">
        <f t="shared" si="12"/>
        <v>44.31</v>
      </c>
      <c r="DN6" s="36">
        <f t="shared" si="12"/>
        <v>45.75</v>
      </c>
      <c r="DO6" s="36">
        <f t="shared" si="12"/>
        <v>46.9</v>
      </c>
      <c r="DP6" s="36">
        <f t="shared" si="12"/>
        <v>47.28</v>
      </c>
      <c r="DQ6" s="36">
        <f t="shared" si="12"/>
        <v>47.66</v>
      </c>
      <c r="DR6" s="35" t="str">
        <f>IF(DR7="","",IF(DR7="-","【-】","【"&amp;SUBSTITUTE(TEXT(DR7,"#,##0.00"),"-","△")&amp;"】"))</f>
        <v>【48.85】</v>
      </c>
      <c r="DS6" s="36">
        <f>IF(DS7="",NA(),DS7)</f>
        <v>13.26</v>
      </c>
      <c r="DT6" s="36">
        <f t="shared" ref="DT6:EB6" si="13">IF(DT7="",NA(),DT7)</f>
        <v>13.75</v>
      </c>
      <c r="DU6" s="36">
        <f t="shared" si="13"/>
        <v>14.3</v>
      </c>
      <c r="DV6" s="36">
        <f t="shared" si="13"/>
        <v>15.1</v>
      </c>
      <c r="DW6" s="36">
        <f t="shared" si="13"/>
        <v>15.92</v>
      </c>
      <c r="DX6" s="36">
        <f t="shared" si="13"/>
        <v>10.09</v>
      </c>
      <c r="DY6" s="36">
        <f t="shared" si="13"/>
        <v>10.54</v>
      </c>
      <c r="DZ6" s="36">
        <f t="shared" si="13"/>
        <v>12.03</v>
      </c>
      <c r="EA6" s="36">
        <f t="shared" si="13"/>
        <v>12.19</v>
      </c>
      <c r="EB6" s="36">
        <f t="shared" si="13"/>
        <v>15.1</v>
      </c>
      <c r="EC6" s="35" t="str">
        <f>IF(EC7="","",IF(EC7="-","【-】","【"&amp;SUBSTITUTE(TEXT(EC7,"#,##0.00"),"-","△")&amp;"】"))</f>
        <v>【17.80】</v>
      </c>
      <c r="ED6" s="36">
        <f>IF(ED7="",NA(),ED7)</f>
        <v>0.55000000000000004</v>
      </c>
      <c r="EE6" s="36">
        <f t="shared" ref="EE6:EM6" si="14">IF(EE7="",NA(),EE7)</f>
        <v>0.45</v>
      </c>
      <c r="EF6" s="36">
        <f t="shared" si="14"/>
        <v>0.35</v>
      </c>
      <c r="EG6" s="36">
        <f t="shared" si="14"/>
        <v>0.26</v>
      </c>
      <c r="EH6" s="36">
        <f t="shared" si="14"/>
        <v>0.28000000000000003</v>
      </c>
      <c r="EI6" s="36">
        <f t="shared" si="14"/>
        <v>0.6</v>
      </c>
      <c r="EJ6" s="36">
        <f t="shared" si="14"/>
        <v>0.56000000000000005</v>
      </c>
      <c r="EK6" s="36">
        <f t="shared" si="14"/>
        <v>0.61</v>
      </c>
      <c r="EL6" s="36">
        <f t="shared" si="14"/>
        <v>0.51</v>
      </c>
      <c r="EM6" s="36">
        <f t="shared" si="14"/>
        <v>0.57999999999999996</v>
      </c>
      <c r="EN6" s="35" t="str">
        <f>IF(EN7="","",IF(EN7="-","【-】","【"&amp;SUBSTITUTE(TEXT(EN7,"#,##0.00"),"-","△")&amp;"】"))</f>
        <v>【0.70】</v>
      </c>
    </row>
    <row r="7" spans="1:144" s="37" customFormat="1">
      <c r="A7" s="29"/>
      <c r="B7" s="38">
        <v>2018</v>
      </c>
      <c r="C7" s="38">
        <v>72087</v>
      </c>
      <c r="D7" s="38">
        <v>46</v>
      </c>
      <c r="E7" s="38">
        <v>1</v>
      </c>
      <c r="F7" s="38">
        <v>0</v>
      </c>
      <c r="G7" s="38">
        <v>1</v>
      </c>
      <c r="H7" s="38" t="s">
        <v>93</v>
      </c>
      <c r="I7" s="38" t="s">
        <v>94</v>
      </c>
      <c r="J7" s="38" t="s">
        <v>95</v>
      </c>
      <c r="K7" s="38" t="s">
        <v>96</v>
      </c>
      <c r="L7" s="38" t="s">
        <v>97</v>
      </c>
      <c r="M7" s="38" t="s">
        <v>98</v>
      </c>
      <c r="N7" s="39" t="s">
        <v>99</v>
      </c>
      <c r="O7" s="39">
        <v>81.59</v>
      </c>
      <c r="P7" s="39">
        <v>88.81</v>
      </c>
      <c r="Q7" s="39">
        <v>4190</v>
      </c>
      <c r="R7" s="39">
        <v>47999</v>
      </c>
      <c r="S7" s="39">
        <v>554.63</v>
      </c>
      <c r="T7" s="39">
        <v>86.54</v>
      </c>
      <c r="U7" s="39">
        <v>42323</v>
      </c>
      <c r="V7" s="39">
        <v>119.92</v>
      </c>
      <c r="W7" s="39">
        <v>352.93</v>
      </c>
      <c r="X7" s="39">
        <v>108.81</v>
      </c>
      <c r="Y7" s="39">
        <v>106.42</v>
      </c>
      <c r="Z7" s="39">
        <v>109.18</v>
      </c>
      <c r="AA7" s="39">
        <v>110.09</v>
      </c>
      <c r="AB7" s="39">
        <v>107.41</v>
      </c>
      <c r="AC7" s="39">
        <v>109.04</v>
      </c>
      <c r="AD7" s="39">
        <v>109.64</v>
      </c>
      <c r="AE7" s="39">
        <v>110.95</v>
      </c>
      <c r="AF7" s="39">
        <v>110.68</v>
      </c>
      <c r="AG7" s="39">
        <v>110.66</v>
      </c>
      <c r="AH7" s="39">
        <v>112.83</v>
      </c>
      <c r="AI7" s="39">
        <v>0</v>
      </c>
      <c r="AJ7" s="39">
        <v>0</v>
      </c>
      <c r="AK7" s="39">
        <v>0</v>
      </c>
      <c r="AL7" s="39">
        <v>0</v>
      </c>
      <c r="AM7" s="39">
        <v>0</v>
      </c>
      <c r="AN7" s="39">
        <v>3.77</v>
      </c>
      <c r="AO7" s="39">
        <v>3.62</v>
      </c>
      <c r="AP7" s="39">
        <v>3.91</v>
      </c>
      <c r="AQ7" s="39">
        <v>3.56</v>
      </c>
      <c r="AR7" s="39">
        <v>2.74</v>
      </c>
      <c r="AS7" s="39">
        <v>1.05</v>
      </c>
      <c r="AT7" s="39">
        <v>922.96</v>
      </c>
      <c r="AU7" s="39">
        <v>128.53</v>
      </c>
      <c r="AV7" s="39">
        <v>144.88999999999999</v>
      </c>
      <c r="AW7" s="39">
        <v>180.71</v>
      </c>
      <c r="AX7" s="39">
        <v>258.49</v>
      </c>
      <c r="AY7" s="39">
        <v>382.09</v>
      </c>
      <c r="AZ7" s="39">
        <v>371.31</v>
      </c>
      <c r="BA7" s="39">
        <v>377.63</v>
      </c>
      <c r="BB7" s="39">
        <v>357.34</v>
      </c>
      <c r="BC7" s="39">
        <v>366.03</v>
      </c>
      <c r="BD7" s="39">
        <v>261.93</v>
      </c>
      <c r="BE7" s="39">
        <v>345.58</v>
      </c>
      <c r="BF7" s="39">
        <v>312.56</v>
      </c>
      <c r="BG7" s="39">
        <v>300.5</v>
      </c>
      <c r="BH7" s="39">
        <v>295.27</v>
      </c>
      <c r="BI7" s="39">
        <v>282.43</v>
      </c>
      <c r="BJ7" s="39">
        <v>385.06</v>
      </c>
      <c r="BK7" s="39">
        <v>373.09</v>
      </c>
      <c r="BL7" s="39">
        <v>364.71</v>
      </c>
      <c r="BM7" s="39">
        <v>373.69</v>
      </c>
      <c r="BN7" s="39">
        <v>370.12</v>
      </c>
      <c r="BO7" s="39">
        <v>270.45999999999998</v>
      </c>
      <c r="BP7" s="39">
        <v>103.93</v>
      </c>
      <c r="BQ7" s="39">
        <v>100.37</v>
      </c>
      <c r="BR7" s="39">
        <v>103.85</v>
      </c>
      <c r="BS7" s="39">
        <v>105</v>
      </c>
      <c r="BT7" s="39">
        <v>103.54</v>
      </c>
      <c r="BU7" s="39">
        <v>99.07</v>
      </c>
      <c r="BV7" s="39">
        <v>99.99</v>
      </c>
      <c r="BW7" s="39">
        <v>100.65</v>
      </c>
      <c r="BX7" s="39">
        <v>99.87</v>
      </c>
      <c r="BY7" s="39">
        <v>100.42</v>
      </c>
      <c r="BZ7" s="39">
        <v>103.91</v>
      </c>
      <c r="CA7" s="39">
        <v>214.36</v>
      </c>
      <c r="CB7" s="39">
        <v>220.46</v>
      </c>
      <c r="CC7" s="39">
        <v>214.75</v>
      </c>
      <c r="CD7" s="39">
        <v>212.23</v>
      </c>
      <c r="CE7" s="39">
        <v>215.73</v>
      </c>
      <c r="CF7" s="39">
        <v>173.03</v>
      </c>
      <c r="CG7" s="39">
        <v>171.15</v>
      </c>
      <c r="CH7" s="39">
        <v>170.19</v>
      </c>
      <c r="CI7" s="39">
        <v>171.81</v>
      </c>
      <c r="CJ7" s="39">
        <v>171.67</v>
      </c>
      <c r="CK7" s="39">
        <v>167.11</v>
      </c>
      <c r="CL7" s="39">
        <v>77.95</v>
      </c>
      <c r="CM7" s="39">
        <v>75.27</v>
      </c>
      <c r="CN7" s="39">
        <v>60.81</v>
      </c>
      <c r="CO7" s="39">
        <v>62.41</v>
      </c>
      <c r="CP7" s="39">
        <v>61.54</v>
      </c>
      <c r="CQ7" s="39">
        <v>58.58</v>
      </c>
      <c r="CR7" s="39">
        <v>58.53</v>
      </c>
      <c r="CS7" s="39">
        <v>59.01</v>
      </c>
      <c r="CT7" s="39">
        <v>60.03</v>
      </c>
      <c r="CU7" s="39">
        <v>59.74</v>
      </c>
      <c r="CV7" s="39">
        <v>60.27</v>
      </c>
      <c r="CW7" s="39">
        <v>77.72</v>
      </c>
      <c r="CX7" s="39">
        <v>79.319999999999993</v>
      </c>
      <c r="CY7" s="39">
        <v>81.430000000000007</v>
      </c>
      <c r="CZ7" s="39">
        <v>80.69</v>
      </c>
      <c r="DA7" s="39">
        <v>80.209999999999994</v>
      </c>
      <c r="DB7" s="39">
        <v>85.23</v>
      </c>
      <c r="DC7" s="39">
        <v>85.26</v>
      </c>
      <c r="DD7" s="39">
        <v>85.37</v>
      </c>
      <c r="DE7" s="39">
        <v>84.81</v>
      </c>
      <c r="DF7" s="39">
        <v>84.8</v>
      </c>
      <c r="DG7" s="39">
        <v>89.92</v>
      </c>
      <c r="DH7" s="39">
        <v>42.14</v>
      </c>
      <c r="DI7" s="39">
        <v>43.64</v>
      </c>
      <c r="DJ7" s="39">
        <v>44.97</v>
      </c>
      <c r="DK7" s="39">
        <v>43.65</v>
      </c>
      <c r="DL7" s="39">
        <v>45.04</v>
      </c>
      <c r="DM7" s="39">
        <v>44.31</v>
      </c>
      <c r="DN7" s="39">
        <v>45.75</v>
      </c>
      <c r="DO7" s="39">
        <v>46.9</v>
      </c>
      <c r="DP7" s="39">
        <v>47.28</v>
      </c>
      <c r="DQ7" s="39">
        <v>47.66</v>
      </c>
      <c r="DR7" s="39">
        <v>48.85</v>
      </c>
      <c r="DS7" s="39">
        <v>13.26</v>
      </c>
      <c r="DT7" s="39">
        <v>13.75</v>
      </c>
      <c r="DU7" s="39">
        <v>14.3</v>
      </c>
      <c r="DV7" s="39">
        <v>15.1</v>
      </c>
      <c r="DW7" s="39">
        <v>15.92</v>
      </c>
      <c r="DX7" s="39">
        <v>10.09</v>
      </c>
      <c r="DY7" s="39">
        <v>10.54</v>
      </c>
      <c r="DZ7" s="39">
        <v>12.03</v>
      </c>
      <c r="EA7" s="39">
        <v>12.19</v>
      </c>
      <c r="EB7" s="39">
        <v>15.1</v>
      </c>
      <c r="EC7" s="39">
        <v>17.8</v>
      </c>
      <c r="ED7" s="39">
        <v>0.55000000000000004</v>
      </c>
      <c r="EE7" s="39">
        <v>0.45</v>
      </c>
      <c r="EF7" s="39">
        <v>0.35</v>
      </c>
      <c r="EG7" s="39">
        <v>0.26</v>
      </c>
      <c r="EH7" s="39">
        <v>0.28000000000000003</v>
      </c>
      <c r="EI7" s="39">
        <v>0.6</v>
      </c>
      <c r="EJ7" s="39">
        <v>0.56000000000000005</v>
      </c>
      <c r="EK7" s="39">
        <v>0.61</v>
      </c>
      <c r="EL7" s="39">
        <v>0.51</v>
      </c>
      <c r="EM7" s="39">
        <v>0.57999999999999996</v>
      </c>
      <c r="EN7" s="39">
        <v>0.7</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2020-01-20T00:02:04Z</cp:lastPrinted>
  <dcterms:created xsi:type="dcterms:W3CDTF">2019-12-05T04:10:20Z</dcterms:created>
  <dcterms:modified xsi:type="dcterms:W3CDTF">2020-01-20T00:04:38Z</dcterms:modified>
  <cp:category/>
</cp:coreProperties>
</file>